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2.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charts/chart30.xml" ContentType="application/vnd.openxmlformats-officedocument.drawingml.chart+xml"/>
  <Override PartName="/xl/charts/style30.xml" ContentType="application/vnd.ms-office.chartstyle+xml"/>
  <Override PartName="/xl/charts/colors30.xml" ContentType="application/vnd.ms-office.chartcolorstyle+xml"/>
  <Override PartName="/xl/charts/chart31.xml" ContentType="application/vnd.openxmlformats-officedocument.drawingml.chart+xml"/>
  <Override PartName="/xl/charts/style31.xml" ContentType="application/vnd.ms-office.chartstyle+xml"/>
  <Override PartName="/xl/charts/colors31.xml" ContentType="application/vnd.ms-office.chartcolorstyle+xml"/>
  <Override PartName="/xl/charts/chart32.xml" ContentType="application/vnd.openxmlformats-officedocument.drawingml.chart+xml"/>
  <Override PartName="/xl/charts/style32.xml" ContentType="application/vnd.ms-office.chartstyle+xml"/>
  <Override PartName="/xl/charts/colors32.xml" ContentType="application/vnd.ms-office.chartcolorstyle+xml"/>
  <Override PartName="/xl/charts/chart33.xml" ContentType="application/vnd.openxmlformats-officedocument.drawingml.chart+xml"/>
  <Override PartName="/xl/charts/style33.xml" ContentType="application/vnd.ms-office.chartstyle+xml"/>
  <Override PartName="/xl/charts/colors33.xml" ContentType="application/vnd.ms-office.chartcolorstyle+xml"/>
  <Override PartName="/xl/drawings/drawing3.xml" ContentType="application/vnd.openxmlformats-officedocument.drawing+xml"/>
  <Override PartName="/xl/charts/chart34.xml" ContentType="application/vnd.openxmlformats-officedocument.drawingml.chart+xml"/>
  <Override PartName="/xl/charts/style34.xml" ContentType="application/vnd.ms-office.chartstyle+xml"/>
  <Override PartName="/xl/charts/colors34.xml" ContentType="application/vnd.ms-office.chartcolorstyle+xml"/>
  <Override PartName="/xl/charts/chart35.xml" ContentType="application/vnd.openxmlformats-officedocument.drawingml.chart+xml"/>
  <Override PartName="/xl/charts/style35.xml" ContentType="application/vnd.ms-office.chartstyle+xml"/>
  <Override PartName="/xl/charts/colors35.xml" ContentType="application/vnd.ms-office.chartcolorstyle+xml"/>
  <Override PartName="/xl/charts/chart36.xml" ContentType="application/vnd.openxmlformats-officedocument.drawingml.chart+xml"/>
  <Override PartName="/xl/charts/style36.xml" ContentType="application/vnd.ms-office.chartstyle+xml"/>
  <Override PartName="/xl/charts/colors36.xml" ContentType="application/vnd.ms-office.chartcolorstyle+xml"/>
  <Override PartName="/xl/charts/chart37.xml" ContentType="application/vnd.openxmlformats-officedocument.drawingml.chart+xml"/>
  <Override PartName="/xl/charts/style37.xml" ContentType="application/vnd.ms-office.chartstyle+xml"/>
  <Override PartName="/xl/charts/colors37.xml" ContentType="application/vnd.ms-office.chartcolorstyle+xml"/>
  <Override PartName="/xl/charts/chart38.xml" ContentType="application/vnd.openxmlformats-officedocument.drawingml.chart+xml"/>
  <Override PartName="/xl/charts/style38.xml" ContentType="application/vnd.ms-office.chartstyle+xml"/>
  <Override PartName="/xl/charts/colors38.xml" ContentType="application/vnd.ms-office.chartcolorstyle+xml"/>
  <Override PartName="/xl/charts/chart39.xml" ContentType="application/vnd.openxmlformats-officedocument.drawingml.chart+xml"/>
  <Override PartName="/xl/charts/style39.xml" ContentType="application/vnd.ms-office.chartstyle+xml"/>
  <Override PartName="/xl/charts/colors39.xml" ContentType="application/vnd.ms-office.chartcolorstyle+xml"/>
  <Override PartName="/xl/charts/chart40.xml" ContentType="application/vnd.openxmlformats-officedocument.drawingml.chart+xml"/>
  <Override PartName="/xl/charts/style40.xml" ContentType="application/vnd.ms-office.chartstyle+xml"/>
  <Override PartName="/xl/charts/colors40.xml" ContentType="application/vnd.ms-office.chartcolorstyle+xml"/>
  <Override PartName="/xl/charts/chart41.xml" ContentType="application/vnd.openxmlformats-officedocument.drawingml.chart+xml"/>
  <Override PartName="/xl/charts/style41.xml" ContentType="application/vnd.ms-office.chartstyle+xml"/>
  <Override PartName="/xl/charts/colors41.xml" ContentType="application/vnd.ms-office.chartcolorstyle+xml"/>
  <Override PartName="/xl/charts/chart42.xml" ContentType="application/vnd.openxmlformats-officedocument.drawingml.chart+xml"/>
  <Override PartName="/xl/charts/style42.xml" ContentType="application/vnd.ms-office.chartstyle+xml"/>
  <Override PartName="/xl/charts/colors42.xml" ContentType="application/vnd.ms-office.chartcolorstyle+xml"/>
  <Override PartName="/xl/charts/chart43.xml" ContentType="application/vnd.openxmlformats-officedocument.drawingml.chart+xml"/>
  <Override PartName="/xl/charts/style43.xml" ContentType="application/vnd.ms-office.chartstyle+xml"/>
  <Override PartName="/xl/charts/colors43.xml" ContentType="application/vnd.ms-office.chartcolorstyle+xml"/>
  <Override PartName="/xl/charts/chart44.xml" ContentType="application/vnd.openxmlformats-officedocument.drawingml.chart+xml"/>
  <Override PartName="/xl/charts/style44.xml" ContentType="application/vnd.ms-office.chartstyle+xml"/>
  <Override PartName="/xl/charts/colors44.xml" ContentType="application/vnd.ms-office.chartcolorstyle+xml"/>
  <Override PartName="/xl/charts/chart45.xml" ContentType="application/vnd.openxmlformats-officedocument.drawingml.chart+xml"/>
  <Override PartName="/xl/charts/style45.xml" ContentType="application/vnd.ms-office.chartstyle+xml"/>
  <Override PartName="/xl/charts/colors45.xml" ContentType="application/vnd.ms-office.chartcolorstyle+xml"/>
  <Override PartName="/xl/charts/chart46.xml" ContentType="application/vnd.openxmlformats-officedocument.drawingml.chart+xml"/>
  <Override PartName="/xl/charts/style46.xml" ContentType="application/vnd.ms-office.chartstyle+xml"/>
  <Override PartName="/xl/charts/colors46.xml" ContentType="application/vnd.ms-office.chartcolorstyle+xml"/>
  <Override PartName="/xl/charts/chart47.xml" ContentType="application/vnd.openxmlformats-officedocument.drawingml.chart+xml"/>
  <Override PartName="/xl/charts/style47.xml" ContentType="application/vnd.ms-office.chartstyle+xml"/>
  <Override PartName="/xl/charts/colors47.xml" ContentType="application/vnd.ms-office.chartcolorstyle+xml"/>
  <Override PartName="/xl/charts/chart48.xml" ContentType="application/vnd.openxmlformats-officedocument.drawingml.chart+xml"/>
  <Override PartName="/xl/charts/style48.xml" ContentType="application/vnd.ms-office.chartstyle+xml"/>
  <Override PartName="/xl/charts/colors48.xml" ContentType="application/vnd.ms-office.chartcolorstyle+xml"/>
  <Override PartName="/xl/charts/chart49.xml" ContentType="application/vnd.openxmlformats-officedocument.drawingml.chart+xml"/>
  <Override PartName="/xl/charts/style49.xml" ContentType="application/vnd.ms-office.chartstyle+xml"/>
  <Override PartName="/xl/charts/colors49.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defaultThemeVersion="166925"/>
  <mc:AlternateContent xmlns:mc="http://schemas.openxmlformats.org/markup-compatibility/2006">
    <mc:Choice Requires="x15">
      <x15ac:absPath xmlns:x15ac="http://schemas.microsoft.com/office/spreadsheetml/2010/11/ac" url="https://wageningenur4-my.sharepoint.com/personal/louise_cavalcantedesouzacabral_wur_nl/Documents/PhD/_LAST PhD PAPER/Drought_impacts/Drought_impacts/"/>
    </mc:Choice>
  </mc:AlternateContent>
  <xr:revisionPtr revIDLastSave="2" documentId="13_ncr:1_{E59426DF-1664-4F7F-8A9D-7DAC6249F080}" xr6:coauthVersionLast="47" xr6:coauthVersionMax="47" xr10:uidLastSave="{9AF617E1-8BAE-400C-89C9-FE9E54D504AE}"/>
  <bookViews>
    <workbookView minimized="1" xWindow="-5235" yWindow="1275" windowWidth="33750" windowHeight="13200" activeTab="4" xr2:uid="{00000000-000D-0000-FFFF-FFFF00000000}"/>
  </bookViews>
  <sheets>
    <sheet name="All_Codes" sheetId="1" r:id="rId1"/>
    <sheet name="Grouped" sheetId="2" r:id="rId2"/>
    <sheet name="FurtherGrouped" sheetId="3" r:id="rId3"/>
    <sheet name="FurtherGroupedNonDrought" sheetId="4" r:id="rId4"/>
    <sheet name="OnlyDrought_for_HitMiss" sheetId="5" r:id="rId5"/>
    <sheet name="FurtherGroupedNonDrought (3DDD)" sheetId="7" r:id="rId6"/>
    <sheet name="FGND_for_plots (3DDD) (2)" sheetId="11" r:id="rId7"/>
    <sheet name="FGND_for_plots" sheetId="6" r:id="rId8"/>
    <sheet name="Sheet1" sheetId="10" r:id="rId9"/>
    <sheet name="Negative Impacts" sheetId="12" r:id="rId10"/>
    <sheet name="FGND_for_plots (3DDD)" sheetId="9" r:id="rId11"/>
  </sheets>
  <calcPr calcId="191029" calcCompleted="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12" l="1"/>
  <c r="B104" i="11"/>
  <c r="B205" i="11"/>
  <c r="B193" i="11"/>
  <c r="B192" i="11"/>
  <c r="B204" i="11" s="1"/>
  <c r="B191" i="11"/>
  <c r="B203" i="11" s="1"/>
  <c r="B190" i="11"/>
  <c r="B189" i="11" s="1"/>
  <c r="B162" i="11"/>
  <c r="B213" i="11" s="1"/>
  <c r="B159" i="11"/>
  <c r="B207" i="11" s="1"/>
  <c r="B158" i="11"/>
  <c r="B206" i="11" s="1"/>
  <c r="B157" i="11"/>
  <c r="B202" i="11" s="1"/>
  <c r="B156" i="11"/>
  <c r="B201" i="11" s="1"/>
  <c r="B155" i="11"/>
  <c r="B212" i="11"/>
  <c r="B89" i="11"/>
  <c r="B216" i="11" s="1"/>
  <c r="B60" i="11"/>
  <c r="B214" i="11" s="1"/>
  <c r="B53" i="11"/>
  <c r="B218" i="11" s="1"/>
  <c r="B36" i="11"/>
  <c r="B217" i="11" s="1"/>
  <c r="B2" i="11"/>
  <c r="B215" i="11" s="1"/>
  <c r="B191" i="9"/>
  <c r="B203" i="9" s="1"/>
  <c r="B89" i="9"/>
  <c r="B216" i="9" s="1"/>
  <c r="B60" i="9"/>
  <c r="B214" i="9" s="1"/>
  <c r="B53" i="9"/>
  <c r="B218" i="9" s="1"/>
  <c r="B36" i="9"/>
  <c r="B217" i="9" s="1"/>
  <c r="B2" i="9"/>
  <c r="B215" i="9" s="1"/>
  <c r="B193" i="9"/>
  <c r="B205" i="9" s="1"/>
  <c r="B192" i="9"/>
  <c r="B204" i="9" s="1"/>
  <c r="B190" i="9"/>
  <c r="B200" i="9" s="1"/>
  <c r="B159" i="9"/>
  <c r="B207" i="9" s="1"/>
  <c r="B158" i="9"/>
  <c r="B206" i="9" s="1"/>
  <c r="B157" i="9"/>
  <c r="B202" i="9" s="1"/>
  <c r="B156" i="9"/>
  <c r="B201" i="9" s="1"/>
  <c r="B155" i="9"/>
  <c r="B199" i="9" s="1"/>
  <c r="B162" i="9"/>
  <c r="B213" i="9" s="1"/>
  <c r="B104" i="9"/>
  <c r="B212" i="9" s="1"/>
  <c r="B235" i="7"/>
  <c r="B214" i="7"/>
  <c r="B210" i="7"/>
  <c r="B192" i="7"/>
  <c r="B181" i="7"/>
  <c r="B168" i="7"/>
  <c r="E162" i="7"/>
  <c r="B161" i="7"/>
  <c r="B158" i="7"/>
  <c r="E149" i="7"/>
  <c r="B142" i="7"/>
  <c r="I134" i="7"/>
  <c r="E133" i="7"/>
  <c r="I128" i="7"/>
  <c r="B121" i="7"/>
  <c r="I118" i="7"/>
  <c r="E116" i="7"/>
  <c r="I112" i="7"/>
  <c r="I104" i="7" s="1"/>
  <c r="E111" i="7"/>
  <c r="B109" i="7"/>
  <c r="I106" i="7"/>
  <c r="E101" i="7"/>
  <c r="B94" i="7"/>
  <c r="B66" i="7"/>
  <c r="B60" i="7"/>
  <c r="B44" i="7"/>
  <c r="B2" i="7"/>
  <c r="B229" i="6"/>
  <c r="B192" i="6"/>
  <c r="B184" i="6"/>
  <c r="B93" i="6"/>
  <c r="B78" i="6"/>
  <c r="B49" i="6"/>
  <c r="B42" i="6"/>
  <c r="B25" i="6"/>
  <c r="B2" i="6"/>
  <c r="B235" i="5"/>
  <c r="B214" i="5"/>
  <c r="B210" i="5"/>
  <c r="B192" i="5"/>
  <c r="B181" i="5"/>
  <c r="B168" i="5"/>
  <c r="E162" i="5"/>
  <c r="B161" i="5"/>
  <c r="B158" i="5"/>
  <c r="E149" i="5"/>
  <c r="B142" i="5"/>
  <c r="H134" i="5"/>
  <c r="E133" i="5"/>
  <c r="H128" i="5"/>
  <c r="B121" i="5"/>
  <c r="H118" i="5"/>
  <c r="H104" i="5" s="1"/>
  <c r="E116" i="5"/>
  <c r="E99" i="5" s="1"/>
  <c r="H112" i="5"/>
  <c r="E112" i="5"/>
  <c r="B109" i="5"/>
  <c r="H106" i="5"/>
  <c r="E101" i="5"/>
  <c r="B94" i="5"/>
  <c r="B66" i="5"/>
  <c r="B60" i="5"/>
  <c r="B44" i="5"/>
  <c r="B2" i="5"/>
  <c r="E99" i="4"/>
  <c r="E162" i="4"/>
  <c r="E149" i="4"/>
  <c r="E133" i="4"/>
  <c r="E116" i="4"/>
  <c r="E101" i="4"/>
  <c r="B235" i="4"/>
  <c r="B214" i="4"/>
  <c r="B210" i="4"/>
  <c r="B192" i="4"/>
  <c r="B181" i="4"/>
  <c r="B168" i="4"/>
  <c r="B161" i="4"/>
  <c r="B158" i="4"/>
  <c r="B142" i="4"/>
  <c r="H134" i="4"/>
  <c r="H128" i="4"/>
  <c r="H118" i="4"/>
  <c r="E112" i="4"/>
  <c r="B121" i="4"/>
  <c r="H112" i="4"/>
  <c r="H106" i="4"/>
  <c r="H104" i="4" s="1"/>
  <c r="B109" i="4"/>
  <c r="B94" i="4"/>
  <c r="B66" i="4"/>
  <c r="B60" i="4"/>
  <c r="B44" i="4"/>
  <c r="B2" i="4"/>
  <c r="H108" i="3"/>
  <c r="E110" i="3"/>
  <c r="E112" i="3"/>
  <c r="H116" i="3"/>
  <c r="H134" i="3"/>
  <c r="H110" i="3"/>
  <c r="H128" i="3"/>
  <c r="H122" i="3"/>
  <c r="E157" i="3"/>
  <c r="E136" i="3"/>
  <c r="E125" i="3"/>
  <c r="E121" i="3"/>
  <c r="E148" i="3"/>
  <c r="B235" i="3"/>
  <c r="B214" i="3"/>
  <c r="B210" i="3"/>
  <c r="B192" i="3"/>
  <c r="B181" i="3"/>
  <c r="B168" i="3"/>
  <c r="B161" i="3"/>
  <c r="B158" i="3"/>
  <c r="B142" i="3"/>
  <c r="B121" i="3"/>
  <c r="B109" i="3"/>
  <c r="B94" i="3"/>
  <c r="B66" i="3"/>
  <c r="B60" i="3"/>
  <c r="B44" i="3"/>
  <c r="B2" i="3"/>
  <c r="B235" i="2"/>
  <c r="B214" i="2"/>
  <c r="B210" i="2"/>
  <c r="B192" i="2"/>
  <c r="B181" i="2"/>
  <c r="B168" i="2"/>
  <c r="B161" i="2"/>
  <c r="B158" i="2"/>
  <c r="B142" i="2"/>
  <c r="B109" i="2"/>
  <c r="B121" i="2"/>
  <c r="B94" i="2"/>
  <c r="B66" i="2"/>
  <c r="B60" i="2"/>
  <c r="B44" i="2"/>
  <c r="B2" i="2"/>
  <c r="B44" i="1"/>
  <c r="B60" i="1"/>
  <c r="B66" i="1"/>
  <c r="B94" i="1"/>
  <c r="B2" i="1"/>
  <c r="B154" i="11" l="1"/>
  <c r="B199" i="11"/>
  <c r="B200" i="11"/>
  <c r="B154" i="9"/>
  <c r="B189" i="9"/>
  <c r="E98" i="7"/>
</calcChain>
</file>

<file path=xl/sharedStrings.xml><?xml version="1.0" encoding="utf-8"?>
<sst xmlns="http://schemas.openxmlformats.org/spreadsheetml/2006/main" count="2849" uniqueCount="420">
  <si>
    <t>Aggravating factor</t>
  </si>
  <si>
    <t>Aggravating factor: boreholes drilled due to empty reservoirs have saline groundwater</t>
  </si>
  <si>
    <t>Aggravating factor: broken water infrastructure</t>
  </si>
  <si>
    <t>Aggravating factor: communities located a long distance from reservoirs</t>
  </si>
  <si>
    <t>Aggravating factor: conditions unsuitable for replanting</t>
  </si>
  <si>
    <t>Aggravating factor: constant drought (aridity?)</t>
  </si>
  <si>
    <t>Aggravating factor: crop losses due to low rainfall at critical crop growth stage</t>
  </si>
  <si>
    <t>Aggravating factor: crop losses due to pests</t>
  </si>
  <si>
    <t>Aggravating factor: deforestation</t>
  </si>
  <si>
    <t>Aggravating factor: excessive rains at critical crop growth stage</t>
  </si>
  <si>
    <t>Aggravating factor: excessive rains crop harvest</t>
  </si>
  <si>
    <t>Aggravating factor: farmer insecurity to investment due to irregular rainy season</t>
  </si>
  <si>
    <t>Aggravating factor: fear of covid</t>
  </si>
  <si>
    <t>Aggravating factor: high costs of electricity, diesel oil, butane</t>
  </si>
  <si>
    <t>Aggravating factor: high costs of rice, meat, corn and soy derivatives for animal feed</t>
  </si>
  <si>
    <t>Aggravating factor: high production costs</t>
  </si>
  <si>
    <t>Aggravating factor: insufficient seeds</t>
  </si>
  <si>
    <t>Aggravating factor: insufficient water infrastructure in some communities</t>
  </si>
  <si>
    <t>Aggravating factor: insufficient water trucks to serve all communities</t>
  </si>
  <si>
    <t>Aggravating factor: lack of rainfall monitoring</t>
  </si>
  <si>
    <t>Aggravating factor: livestock (cattle, sheep, goats and poultry) facing serious health problems and disease</t>
  </si>
  <si>
    <t>Aggravating factor: livestock farmers unprepared for lack of native forage</t>
  </si>
  <si>
    <t>Aggravating factor: low reservoir levels in external municipality water source</t>
  </si>
  <si>
    <t>Aggravating factor: marketing bottleneck for producers</t>
  </si>
  <si>
    <t>Aggravating factor: no community initiatives to alleviate drought impacts</t>
  </si>
  <si>
    <t>Aggravating factor: no reforestation policy</t>
  </si>
  <si>
    <t>Aggravating factor: no water sources in some locations</t>
  </si>
  <si>
    <t>Aggravating factor: no water storage policy in wet season</t>
  </si>
  <si>
    <t>Aggravating factor: planting in low-lying and poorly drained soils vulnerable to heavy rain</t>
  </si>
  <si>
    <t>Aggravating factor: poor road network and damaged infrastructure</t>
  </si>
  <si>
    <t>Aggravating factor: poor water management</t>
  </si>
  <si>
    <t>Aggravating factor: poor water quality in new boreholes</t>
  </si>
  <si>
    <t>Aggravating factor: preceding conditions unfavourable (already dry)</t>
  </si>
  <si>
    <t>Aggravating factor: provided seeds from HORA DE PLANTAR programme are poor</t>
  </si>
  <si>
    <t>Aggravating factor: public reservoirs only for human consumption and irrigation use prohibited</t>
  </si>
  <si>
    <t>Aggravating factor: reported opposition of some farmers to using rooftop rainwater harvesting</t>
  </si>
  <si>
    <t>Aggravating factor: reservoirs not big enough</t>
  </si>
  <si>
    <t>Aggravating factor: saline groundwater so cannot drill boreholes</t>
  </si>
  <si>
    <t>Aggravating factor: sandy soils mean it is difficult to construct reservoirs</t>
  </si>
  <si>
    <t>Aggravating factor: saturated soils prevents soil preparation</t>
  </si>
  <si>
    <t>Aggravating factor: there is no irrigation programme</t>
  </si>
  <si>
    <t>Aggravating factor: waiting availability of a tractor to prepare soil</t>
  </si>
  <si>
    <t>Alleviating factor</t>
  </si>
  <si>
    <t>Alleviating factor: (planned?) perennialisation of rivers using reservoir water</t>
  </si>
  <si>
    <t>Alleviating factor: boreholes drilled</t>
  </si>
  <si>
    <t>Alleviating factor: cisterns being supplied/built</t>
  </si>
  <si>
    <t>Alleviating factor: groundwater used for supply</t>
  </si>
  <si>
    <t>Alleviating factor: guidance provided on seed storage and planting (HORA DE PLANTAR programme)</t>
  </si>
  <si>
    <t>Alleviating factor: increase in participation of agricultural and insurance programmes</t>
  </si>
  <si>
    <t>Alleviating factor: later planting</t>
  </si>
  <si>
    <t>Alleviating factor: low rainfall but previous months saw plentiful rain</t>
  </si>
  <si>
    <t>Alleviating factor: meeting requested with CMDS about Garantia Safra</t>
  </si>
  <si>
    <t>Alleviating factor: municipality and competent bodies trying to mitigate drought impacts</t>
  </si>
  <si>
    <t>Alleviating factor: problems with water supply system are fixed</t>
  </si>
  <si>
    <t>Alleviating factor: replanting</t>
  </si>
  <si>
    <t>Alleviating factor: there is some irrigation</t>
  </si>
  <si>
    <t>Alleviating factor: water supply from another municipality</t>
  </si>
  <si>
    <t>Alleviating factor: water supply infrastructure installed</t>
  </si>
  <si>
    <t>Alleviating/aggravating factor</t>
  </si>
  <si>
    <t>Alleviating/aggravating factor: crop losses not sufficient enough for Garantia Safra payment</t>
  </si>
  <si>
    <t>Alleviating/aggravating factor: no restrictions on reservoir use</t>
  </si>
  <si>
    <t>Alleviating/aggravating factor: reservoir water prioritised for human and animal use so no irrigation</t>
  </si>
  <si>
    <t>Alleviating/aggravating factor: reservoir working in accordance with particular regulatory framework</t>
  </si>
  <si>
    <t>Alleviating/aggravating factor: there are (only?) small irrigation schemes supplied by groundwater</t>
  </si>
  <si>
    <t>Cisterna levels are low</t>
  </si>
  <si>
    <t>Cisternas full</t>
  </si>
  <si>
    <t>Cisternas replenished</t>
  </si>
  <si>
    <t>Crop development poor</t>
  </si>
  <si>
    <t>Crop losses</t>
  </si>
  <si>
    <t>Crop losses due to excessive rainfall</t>
  </si>
  <si>
    <t>Crop losses high</t>
  </si>
  <si>
    <t>Crop losses low</t>
  </si>
  <si>
    <t>Crop planting reduced or delayed</t>
  </si>
  <si>
    <t>Crop production only sufficient for family consumption</t>
  </si>
  <si>
    <t>Crops developing well</t>
  </si>
  <si>
    <t>Dairy production reduced</t>
  </si>
  <si>
    <t>Drought condition improving</t>
  </si>
  <si>
    <t>Drought condition worsening</t>
  </si>
  <si>
    <t>Extra information</t>
  </si>
  <si>
    <t>Extra information: % planted area</t>
  </si>
  <si>
    <t>Extra information: advice</t>
  </si>
  <si>
    <t>Extra information: affected localities</t>
  </si>
  <si>
    <t>Extra information: comment on questionnaire</t>
  </si>
  <si>
    <t>Extra information: crop losses but not registered on database</t>
  </si>
  <si>
    <t>Extra information: crop types provided</t>
  </si>
  <si>
    <t>Extra information: different water sources</t>
  </si>
  <si>
    <t>Extra information: harvesting timing</t>
  </si>
  <si>
    <t>Extra information: irrigation type and area</t>
  </si>
  <si>
    <t>Extra information: it was not necessary to pay the Garantia Safra</t>
  </si>
  <si>
    <t>Extra information: named author of report</t>
  </si>
  <si>
    <t>Extra information: no veranicos occurred</t>
  </si>
  <si>
    <t>Extra information: period of water scarcity</t>
  </si>
  <si>
    <t>Extra information: planting timing</t>
  </si>
  <si>
    <t>Extra information: proportion of municipality affected</t>
  </si>
  <si>
    <t>Extra information: quantified cisterna level</t>
  </si>
  <si>
    <t>Extra information: quantified crop losses</t>
  </si>
  <si>
    <t>Extra information: quantified rainfall</t>
  </si>
  <si>
    <t>Extra information: quantified reservoir level/capacity</t>
  </si>
  <si>
    <t>Extra information: quantified river flow</t>
  </si>
  <si>
    <t>Extra information: quantity of communities served by water trucks</t>
  </si>
  <si>
    <t>Extra information: quantity of water trucks</t>
  </si>
  <si>
    <t>Extra information: rainfall or season timing</t>
  </si>
  <si>
    <t>Extra information: related to past conditions</t>
  </si>
  <si>
    <t>Extra information: seed distribution timing</t>
  </si>
  <si>
    <t>Extra information: source of water trucks</t>
  </si>
  <si>
    <t>Extra information: veranico length</t>
  </si>
  <si>
    <t>Farmers experiencing decreasing capital</t>
  </si>
  <si>
    <t>Fish farm production reduced</t>
  </si>
  <si>
    <t>Forage developing well</t>
  </si>
  <si>
    <t>Forage diminishing</t>
  </si>
  <si>
    <t>Forage is poor</t>
  </si>
  <si>
    <t>Groundwater level dropping</t>
  </si>
  <si>
    <t>Groundwater levels good</t>
  </si>
  <si>
    <t>Groundwater levels improved</t>
  </si>
  <si>
    <t>Groundwater levels low</t>
  </si>
  <si>
    <t>Harvest better than expected</t>
  </si>
  <si>
    <t>Harvest good</t>
  </si>
  <si>
    <t>Insufficient water for irrigation</t>
  </si>
  <si>
    <t>Livestock farmers suffering</t>
  </si>
  <si>
    <t>Livestock in good health</t>
  </si>
  <si>
    <t>Livestock in poor health</t>
  </si>
  <si>
    <t>Livestock: conditions improved for livestock</t>
  </si>
  <si>
    <t>Localised flooding</t>
  </si>
  <si>
    <t>Loss of income</t>
  </si>
  <si>
    <t>Migration of rural producers to cities</t>
  </si>
  <si>
    <t>No crop losses</t>
  </si>
  <si>
    <t>No problems due to drought</t>
  </si>
  <si>
    <t>No rainfall</t>
  </si>
  <si>
    <t>No social impact (due to social programmes)</t>
  </si>
  <si>
    <t>No water access problems due to drought</t>
  </si>
  <si>
    <t>No water access problems due to drought in rural communities</t>
  </si>
  <si>
    <t>Pasture developing well</t>
  </si>
  <si>
    <t>Pasture poor</t>
  </si>
  <si>
    <t>Prediction provided</t>
  </si>
  <si>
    <t>Prediction provided: crop production will be good</t>
  </si>
  <si>
    <t>Prediction provided: crop production will be normal</t>
  </si>
  <si>
    <t>Prediction provided: if current rains continue then supply will be guaranteed</t>
  </si>
  <si>
    <t>Prediction provided: increasing number of communities will require water trucks</t>
  </si>
  <si>
    <t>Prediction provided: rains will be plentiful</t>
  </si>
  <si>
    <t>Prediction provided: sparse rains will harm crops</t>
  </si>
  <si>
    <t>Prediction provided: sufficient water volume accumulated during wet season</t>
  </si>
  <si>
    <t>Prediction provided: supply not guaranteed unless much more rain falls</t>
  </si>
  <si>
    <t>Prediction provided: there will soon be water scarcity</t>
  </si>
  <si>
    <t>Prediction provided: water trucks will soon be required</t>
  </si>
  <si>
    <t>Prediction provided: when pasture will run out</t>
  </si>
  <si>
    <t>Prediction provided: when water will run out</t>
  </si>
  <si>
    <t>Prediction provided: will be a difficult year for producers due to losses</t>
  </si>
  <si>
    <t>Rainfall localised</t>
  </si>
  <si>
    <t>Rainfall low</t>
  </si>
  <si>
    <t>Rainfall plentiful</t>
  </si>
  <si>
    <t>Rainfall well distributed</t>
  </si>
  <si>
    <t>Reduced economy</t>
  </si>
  <si>
    <t>Reservoir levels good</t>
  </si>
  <si>
    <t>Reservoir levels low</t>
  </si>
  <si>
    <t>Reservoir losses due to excessive evaporation</t>
  </si>
  <si>
    <t>Reservoirs almost empty</t>
  </si>
  <si>
    <t>Reservoirs dried up</t>
  </si>
  <si>
    <t>Reservoirs full</t>
  </si>
  <si>
    <t>Reservoirs little replenished</t>
  </si>
  <si>
    <t>Reservoirs ok</t>
  </si>
  <si>
    <t>Reservoirs overflowing</t>
  </si>
  <si>
    <t>Reservoirs replenished</t>
  </si>
  <si>
    <t>Reservoirs: localised replenishment</t>
  </si>
  <si>
    <t>Risk of wildfires</t>
  </si>
  <si>
    <t>River flow good</t>
  </si>
  <si>
    <t>River stopped flowing</t>
  </si>
  <si>
    <t>Seca verde</t>
  </si>
  <si>
    <t>Silage production low</t>
  </si>
  <si>
    <t>Small reservoirs full</t>
  </si>
  <si>
    <t>Social impacts</t>
  </si>
  <si>
    <t>Soil moisture condition good</t>
  </si>
  <si>
    <t>Soil moisture low</t>
  </si>
  <si>
    <t>Some regions suffering drought impacts, others not</t>
  </si>
  <si>
    <t>State of emergency due to heavy rain and some dams broke</t>
  </si>
  <si>
    <t>Urban water supply difficulties</t>
  </si>
  <si>
    <t>Veranico occurred</t>
  </si>
  <si>
    <t>Very high temperature</t>
  </si>
  <si>
    <t>Water access difficulties in some isolated communities</t>
  </si>
  <si>
    <t>Water access is at low levels</t>
  </si>
  <si>
    <t>Water access problems alleviated</t>
  </si>
  <si>
    <t>Water access problems in rural areas</t>
  </si>
  <si>
    <t>Water for animal consumption: low availability</t>
  </si>
  <si>
    <t>Water for human consumption has low availability in some communities</t>
  </si>
  <si>
    <t>Water for human consumption has low availability in some rural communities</t>
  </si>
  <si>
    <t>Water for human consumption has poor water quality for rural populations</t>
  </si>
  <si>
    <t>Water for human consumption has poor water quality for some communities</t>
  </si>
  <si>
    <t>Water for human consumption: low availability</t>
  </si>
  <si>
    <t>Water levels good</t>
  </si>
  <si>
    <t>Water levels low</t>
  </si>
  <si>
    <t>Water levels reasonable</t>
  </si>
  <si>
    <t>Water quality poor</t>
  </si>
  <si>
    <t>Water reserves decreasing</t>
  </si>
  <si>
    <t>Water reserves for animals are good</t>
  </si>
  <si>
    <t>Water reserves for humans are good</t>
  </si>
  <si>
    <t>Water reserves for irrigation is good</t>
  </si>
  <si>
    <t>Water reserves for shrimp farming</t>
  </si>
  <si>
    <t>Water scarcity for rural families in some areas</t>
  </si>
  <si>
    <t>Water scarcity in mountain areas</t>
  </si>
  <si>
    <t>Water scarcity: critical</t>
  </si>
  <si>
    <t>Water scarcity: localised</t>
  </si>
  <si>
    <t>Water supply rationing</t>
  </si>
  <si>
    <t>Water trucks necessary</t>
  </si>
  <si>
    <t>Water trucks necessary in mountain areas</t>
  </si>
  <si>
    <t>Water trucks necessary in rural communities</t>
  </si>
  <si>
    <t>Water trucks necessary in some communities</t>
  </si>
  <si>
    <t>Water trucks necessary in some rural communities</t>
  </si>
  <si>
    <t>Water trucks not needed</t>
  </si>
  <si>
    <t>Wells dried up</t>
  </si>
  <si>
    <t>Wildfires</t>
  </si>
  <si>
    <t>Number of occurences</t>
  </si>
  <si>
    <r>
      <rPr>
        <b/>
        <sz val="11"/>
        <color theme="0"/>
        <rFont val="Arial"/>
        <family val="2"/>
      </rPr>
      <t>Code</t>
    </r>
  </si>
  <si>
    <t>Worrying situation</t>
  </si>
  <si>
    <t>This second number is from Atlas.ti but isn't the sum of the group so I don't know what it refers to</t>
  </si>
  <si>
    <t>Water for humans</t>
  </si>
  <si>
    <t>Crop production</t>
  </si>
  <si>
    <t>Livestock farming</t>
  </si>
  <si>
    <t>Rainfall characteristics</t>
  </si>
  <si>
    <t>Reservoir information</t>
  </si>
  <si>
    <t>Water trucks</t>
  </si>
  <si>
    <t>Groundwater</t>
  </si>
  <si>
    <t>Socioeconomic impacts</t>
  </si>
  <si>
    <t>Rivers</t>
  </si>
  <si>
    <t>Water</t>
  </si>
  <si>
    <t>No problem</t>
  </si>
  <si>
    <t>Crop loss</t>
  </si>
  <si>
    <t>Livestock farming impacts</t>
  </si>
  <si>
    <t>Not enough rain</t>
  </si>
  <si>
    <t>Too much rain</t>
  </si>
  <si>
    <t>Water access impacts</t>
  </si>
  <si>
    <t>Good  rain</t>
  </si>
  <si>
    <t>NEGATIVE IMPACTS</t>
  </si>
  <si>
    <t>POSITIVES</t>
  </si>
  <si>
    <t>Livestock production</t>
  </si>
  <si>
    <t>Water access</t>
  </si>
  <si>
    <t>Not copied into impacts as would be double counting</t>
  </si>
  <si>
    <t>ORANGE = negative drought impact for hit. Rain not used as could be dry season. Because binary, EVERYTHING ELSE is a no drought impact</t>
  </si>
  <si>
    <t>ALL</t>
  </si>
  <si>
    <t xml:space="preserve">Uncertainties include: Is impact due to drought (e.g. crop loss may be too much rain but that often stated as stats show)? Is impact that month (e.g. often copy and paste or report previous month)? </t>
  </si>
  <si>
    <t>Uncertainties include:</t>
  </si>
  <si>
    <t xml:space="preserve"> Is impact due to drought? e.g. crop loss may be too much rain but that often stated as stats show</t>
  </si>
  <si>
    <t>Is impact that month? e.g. often copy and paste or report previous month</t>
  </si>
  <si>
    <t>Often positives and negatives reported in same month</t>
  </si>
  <si>
    <t>Assumption that because no impacts reported, none were present</t>
  </si>
  <si>
    <t>Do I give one binary yes/no per municip per month to cancel some of these uncertainities? Is that valid?</t>
  </si>
  <si>
    <t>Are some of the impacts actually impacts? E.g. reservoir levels low (I already removed 'crop losses low')</t>
  </si>
  <si>
    <t>Flooding</t>
  </si>
  <si>
    <t>Water access good</t>
  </si>
  <si>
    <t>Crop production good</t>
  </si>
  <si>
    <t>Livestock production good</t>
  </si>
  <si>
    <t>Good rain</t>
  </si>
  <si>
    <t>Aggravating factor:</t>
  </si>
  <si>
    <t xml:space="preserve"> crop losses due to low rainfall at critical crop growth stage</t>
  </si>
  <si>
    <t xml:space="preserve"> excessive rains at critical crop growth stage</t>
  </si>
  <si>
    <t xml:space="preserve"> planting in low-lying and poorly drained soils vulnerable to heavy rain</t>
  </si>
  <si>
    <t xml:space="preserve"> excessive rains crop harvest</t>
  </si>
  <si>
    <t xml:space="preserve"> there is no irrigation programme</t>
  </si>
  <si>
    <t xml:space="preserve"> poor road network and damaged infrastructure</t>
  </si>
  <si>
    <t xml:space="preserve"> communities located a long distance from reservoirs</t>
  </si>
  <si>
    <t xml:space="preserve"> poor water management</t>
  </si>
  <si>
    <t xml:space="preserve"> no water sources in some locations</t>
  </si>
  <si>
    <t xml:space="preserve"> public reservoirs only for human consumption and irrigation use prohibited</t>
  </si>
  <si>
    <t xml:space="preserve"> sandy soils mean it is difficult to construct reservoirs</t>
  </si>
  <si>
    <t xml:space="preserve"> deforestation</t>
  </si>
  <si>
    <t xml:space="preserve"> lack of rainfall monitoring</t>
  </si>
  <si>
    <t xml:space="preserve"> livestock farmers unprepared for lack of native forage</t>
  </si>
  <si>
    <t xml:space="preserve"> no community initiatives to alleviate drought impacts</t>
  </si>
  <si>
    <t xml:space="preserve"> no reforestation policy</t>
  </si>
  <si>
    <t xml:space="preserve"> no water storage policy in wet season</t>
  </si>
  <si>
    <t xml:space="preserve"> reported opposition of some farmers to using rooftop rainwater harvesting</t>
  </si>
  <si>
    <t xml:space="preserve"> reservoirs not big enough</t>
  </si>
  <si>
    <t xml:space="preserve"> saline groundwater so cannot drill boreholes</t>
  </si>
  <si>
    <t xml:space="preserve"> waiting availability of a tractor to prepare soil</t>
  </si>
  <si>
    <t>Alleviating factor:</t>
  </si>
  <si>
    <t xml:space="preserve"> replanting</t>
  </si>
  <si>
    <t xml:space="preserve"> water supply from another municipality</t>
  </si>
  <si>
    <t xml:space="preserve"> there is some irrigation</t>
  </si>
  <si>
    <t xml:space="preserve"> boreholes drilled</t>
  </si>
  <si>
    <t xml:space="preserve"> later planting</t>
  </si>
  <si>
    <t xml:space="preserve"> water supply infrastructure installed</t>
  </si>
  <si>
    <t xml:space="preserve"> low rainfall but previous months saw plentiful rain</t>
  </si>
  <si>
    <t xml:space="preserve"> problems with water supply system are fixed</t>
  </si>
  <si>
    <t xml:space="preserve"> (planned?) perennialisation of rivers using reservoir water</t>
  </si>
  <si>
    <t xml:space="preserve"> cisterns being supplied/built</t>
  </si>
  <si>
    <t xml:space="preserve"> groundwater used for supply</t>
  </si>
  <si>
    <t xml:space="preserve"> guidance provided on seed storage and planting (HORA DE PLANTAR programme)</t>
  </si>
  <si>
    <t xml:space="preserve"> increase in participation of agricultural and insurance programmes</t>
  </si>
  <si>
    <t xml:space="preserve"> meeting requested with CMDS about Garantia Safra</t>
  </si>
  <si>
    <t xml:space="preserve"> municipality and competent bodies trying to mitigate drought impacts</t>
  </si>
  <si>
    <t>Alleviating/aggravating factor:</t>
  </si>
  <si>
    <t xml:space="preserve"> there are (only?) small irrigation schemes supplied by groundwater</t>
  </si>
  <si>
    <t xml:space="preserve"> no restrictions on reservoir use</t>
  </si>
  <si>
    <t xml:space="preserve"> crop losses not sufficient enough for Garantia Safra payment</t>
  </si>
  <si>
    <t xml:space="preserve"> reservoir water prioritised for human and animal use so no irrigation</t>
  </si>
  <si>
    <t xml:space="preserve"> reservoir working in accordance with particular regulatory framework</t>
  </si>
  <si>
    <t>Extra information:</t>
  </si>
  <si>
    <t xml:space="preserve"> crop types provided</t>
  </si>
  <si>
    <t xml:space="preserve"> related to past conditions</t>
  </si>
  <si>
    <t xml:space="preserve"> rainfall or season timing</t>
  </si>
  <si>
    <t xml:space="preserve"> quantified crop losses</t>
  </si>
  <si>
    <t xml:space="preserve"> quantified rainfall</t>
  </si>
  <si>
    <t xml:space="preserve"> planting timing</t>
  </si>
  <si>
    <t xml:space="preserve"> quantified reservoir level/capacity</t>
  </si>
  <si>
    <t xml:space="preserve"> affected localities</t>
  </si>
  <si>
    <t xml:space="preserve"> % planted area</t>
  </si>
  <si>
    <t xml:space="preserve"> harvesting timing</t>
  </si>
  <si>
    <t xml:space="preserve"> different water sources</t>
  </si>
  <si>
    <t xml:space="preserve"> veranico length</t>
  </si>
  <si>
    <t xml:space="preserve"> source of water trucks</t>
  </si>
  <si>
    <t xml:space="preserve"> seed distribution timing</t>
  </si>
  <si>
    <t xml:space="preserve"> no veranicos occurred</t>
  </si>
  <si>
    <t xml:space="preserve"> advice</t>
  </si>
  <si>
    <t xml:space="preserve"> proportion of municipality affected</t>
  </si>
  <si>
    <t xml:space="preserve"> irrigation type and area</t>
  </si>
  <si>
    <t xml:space="preserve"> quantity of water trucks</t>
  </si>
  <si>
    <t xml:space="preserve"> comment on questionnaire</t>
  </si>
  <si>
    <t xml:space="preserve"> named author of report</t>
  </si>
  <si>
    <t xml:space="preserve"> quantified cisterna level</t>
  </si>
  <si>
    <t xml:space="preserve"> crop losses but not registered on database</t>
  </si>
  <si>
    <t xml:space="preserve"> it was not necessary to pay the Garantia Safra</t>
  </si>
  <si>
    <t xml:space="preserve"> period of water scarcity</t>
  </si>
  <si>
    <t xml:space="preserve"> quantified river flow</t>
  </si>
  <si>
    <t xml:space="preserve"> quantity of communities served by water trucks</t>
  </si>
  <si>
    <t>Prediction provided:</t>
  </si>
  <si>
    <t xml:space="preserve"> sufficient water volume accumulated during wet season</t>
  </si>
  <si>
    <t xml:space="preserve"> when water will run out</t>
  </si>
  <si>
    <t xml:space="preserve"> crop production will be good</t>
  </si>
  <si>
    <t xml:space="preserve"> there will soon be water scarcity</t>
  </si>
  <si>
    <t xml:space="preserve"> sparse rains will harm crops</t>
  </si>
  <si>
    <t xml:space="preserve"> supply not guaranteed unless much more rain falls</t>
  </si>
  <si>
    <t xml:space="preserve"> water trucks will soon be required</t>
  </si>
  <si>
    <t xml:space="preserve"> when pasture will run out</t>
  </si>
  <si>
    <t xml:space="preserve"> rains will be plentiful</t>
  </si>
  <si>
    <t xml:space="preserve"> if current rains continue then supply will be guaranteed</t>
  </si>
  <si>
    <t xml:space="preserve"> will be a difficult year for producers due to losses</t>
  </si>
  <si>
    <t xml:space="preserve"> crop production will be normal</t>
  </si>
  <si>
    <t xml:space="preserve"> increasing number of communities will require water trucks</t>
  </si>
  <si>
    <t>IMPACTS</t>
  </si>
  <si>
    <t>Negative impacts</t>
  </si>
  <si>
    <t>Positives</t>
  </si>
  <si>
    <t>**Merge some other codes??</t>
  </si>
  <si>
    <t>**Delete or merge codes with &lt;5 or 10 or something occurrences??</t>
  </si>
  <si>
    <t>**Same y-axis scale??</t>
  </si>
  <si>
    <t>HAZARD</t>
  </si>
  <si>
    <t>Crop losses low - actually a positive = "acceptably low crop losses"</t>
  </si>
  <si>
    <t>Soil moisture low - caused by low hazard and causes impact so un sure where to put it</t>
  </si>
  <si>
    <t>Drought condition worsening - about crops or water or everything or rain or ????</t>
  </si>
  <si>
    <t>Crop production only sufficient for family consumption - negative and positive</t>
  </si>
  <si>
    <t>merge1</t>
  </si>
  <si>
    <t>merge1 and ag factor</t>
  </si>
  <si>
    <t>merge2</t>
  </si>
  <si>
    <t>merge2 and ag factor</t>
  </si>
  <si>
    <t>Crop planting reduced or delayed - not impact nor ag factor but may cause impact</t>
  </si>
  <si>
    <t>Seca verde - put with SM?</t>
  </si>
  <si>
    <t>impact</t>
  </si>
  <si>
    <t>merge3</t>
  </si>
  <si>
    <t>merge4</t>
  </si>
  <si>
    <t>socio-ec impact</t>
  </si>
  <si>
    <t>ag factor</t>
  </si>
  <si>
    <t>remove</t>
  </si>
  <si>
    <t>merge5</t>
  </si>
  <si>
    <t>merge6</t>
  </si>
  <si>
    <t>merge7</t>
  </si>
  <si>
    <t>merge8</t>
  </si>
  <si>
    <t>merge9</t>
  </si>
  <si>
    <t>merge10</t>
  </si>
  <si>
    <t>merge11</t>
  </si>
  <si>
    <t>merge12</t>
  </si>
  <si>
    <t>POSITIVES (non-negatives)</t>
  </si>
  <si>
    <t>merge13</t>
  </si>
  <si>
    <t>merge14</t>
  </si>
  <si>
    <t>merge15</t>
  </si>
  <si>
    <t>MERGE crops and livestock</t>
  </si>
  <si>
    <t>merge16</t>
  </si>
  <si>
    <t>merge17</t>
  </si>
  <si>
    <t>merge18</t>
  </si>
  <si>
    <t>merge19</t>
  </si>
  <si>
    <t>merge20</t>
  </si>
  <si>
    <t xml:space="preserve"> insufficient seeds or provided seeds from HORA DE PLANTAR programme are poor</t>
  </si>
  <si>
    <t xml:space="preserve"> conditions unsuitable for replanting</t>
  </si>
  <si>
    <t xml:space="preserve"> saturated soils prevents soil preparation</t>
  </si>
  <si>
    <t xml:space="preserve"> preceding conditions unfavourable (already dry)</t>
  </si>
  <si>
    <t>Crop losses acceptably low</t>
  </si>
  <si>
    <t>positive</t>
  </si>
  <si>
    <t>keeping sep. As dry v wet</t>
  </si>
  <si>
    <t>3DDD meeting 15-12-22</t>
  </si>
  <si>
    <t>DW 16-12-22</t>
  </si>
  <si>
    <t>I</t>
  </si>
  <si>
    <t>V</t>
  </si>
  <si>
    <t>Put back for appendix</t>
  </si>
  <si>
    <t>Agricultural impacts</t>
  </si>
  <si>
    <t>Insufficient rainfall</t>
  </si>
  <si>
    <t>Socioeconomic and environmental impacts</t>
  </si>
  <si>
    <t>put back in ag factors</t>
  </si>
  <si>
    <t>keep: if agri impact then impact</t>
  </si>
  <si>
    <t>Pasture and forage poor</t>
  </si>
  <si>
    <t xml:space="preserve"> marketing bottleneck for producers</t>
  </si>
  <si>
    <t>keep as socio-ec and env impacts</t>
  </si>
  <si>
    <t>merge with above</t>
  </si>
  <si>
    <t xml:space="preserve"> fear of covid</t>
  </si>
  <si>
    <t xml:space="preserve"> high costs of electricity, diesel oil, butane</t>
  </si>
  <si>
    <t xml:space="preserve"> farmer insecurity to investment due to irregular rainy season</t>
  </si>
  <si>
    <t>keep seperate</t>
  </si>
  <si>
    <t>Reservoirs empty</t>
  </si>
  <si>
    <t>merge6b</t>
  </si>
  <si>
    <t>merge12b</t>
  </si>
  <si>
    <t>merge10b</t>
  </si>
  <si>
    <t xml:space="preserve"> insufficient water infrastructure in some communities</t>
  </si>
  <si>
    <t xml:space="preserve"> insufficient water trucks to serve all communities</t>
  </si>
  <si>
    <t xml:space="preserve"> broken water infrastructure</t>
  </si>
  <si>
    <t>Pasture and forage developing well</t>
  </si>
  <si>
    <t>Agricultural production good</t>
  </si>
  <si>
    <t>Water situation good</t>
  </si>
  <si>
    <t>Crop losses due to pests</t>
  </si>
  <si>
    <t>Low reservoir levels in external municipality water source</t>
  </si>
  <si>
    <t>Constant drought (aridity?)</t>
  </si>
  <si>
    <t>High production costs</t>
  </si>
  <si>
    <t>High costs of rice, meat, corn and soy derivatives for animal feed</t>
  </si>
  <si>
    <t>Rainfall impacts</t>
  </si>
  <si>
    <t>Agricultural Impacts</t>
  </si>
  <si>
    <t>Socioeconomic Impacts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</si>
</sst>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0"/>
      <color theme="1"/>
      <name val="Arial"/>
      <family val="2"/>
    </font>
    <font>
      <sz val="11"/>
      <name val="Arial"/>
      <family val="2"/>
    </font>
    <font>
      <i/>
      <sz val="11"/>
      <name val="Arial"/>
      <family val="2"/>
    </font>
    <font>
      <sz val="11"/>
      <color theme="0"/>
      <name val="Arial"/>
      <family val="2"/>
    </font>
    <font>
      <b/>
      <sz val="11"/>
      <color theme="0"/>
      <name val="Arial"/>
      <family val="2"/>
    </font>
    <font>
      <sz val="10"/>
      <color theme="0"/>
      <name val="Arial"/>
      <family val="2"/>
    </font>
    <font>
      <b/>
      <i/>
      <sz val="11"/>
      <name val="Arial"/>
      <family val="2"/>
    </font>
    <font>
      <sz val="11"/>
      <color theme="1"/>
      <name val="Arial"/>
      <family val="2"/>
    </font>
    <font>
      <b/>
      <sz val="11"/>
      <color theme="1"/>
      <name val="Arial"/>
      <family val="2"/>
    </font>
    <font>
      <b/>
      <i/>
      <sz val="11"/>
      <color theme="1"/>
      <name val="Arial"/>
      <family val="2"/>
    </font>
    <font>
      <sz val="10"/>
      <name val="Arial"/>
      <family val="2"/>
    </font>
    <font>
      <sz val="12"/>
      <color theme="1"/>
      <name val="Times New Roman"/>
      <family val="1"/>
    </font>
    <font>
      <sz val="12"/>
      <name val="Times New Roman"/>
      <family val="1"/>
    </font>
    <font>
      <b/>
      <sz val="12"/>
      <color theme="1"/>
      <name val="Times New Roman"/>
      <family val="1"/>
    </font>
    <font>
      <b/>
      <sz val="12"/>
      <name val="Times New Roman"/>
      <family val="1"/>
    </font>
  </fonts>
  <fills count="21">
    <fill>
      <patternFill patternType="none"/>
    </fill>
    <fill>
      <patternFill patternType="gray125"/>
    </fill>
    <fill>
      <patternFill patternType="solid">
        <fgColor theme="5" tint="0.79998168889431442"/>
        <bgColor indexed="64"/>
      </patternFill>
    </fill>
    <fill>
      <patternFill patternType="solid">
        <fgColor theme="1"/>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rgb="FFFFFF00"/>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rgb="FF00B050"/>
        <bgColor indexed="64"/>
      </patternFill>
    </fill>
    <fill>
      <patternFill patternType="solid">
        <fgColor rgb="FFFFC000"/>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7" tint="0.59999389629810485"/>
        <bgColor indexed="64"/>
      </patternFill>
    </fill>
    <fill>
      <patternFill patternType="solid">
        <fgColor rgb="FF00B0F0"/>
        <bgColor indexed="64"/>
      </patternFill>
    </fill>
    <fill>
      <patternFill patternType="solid">
        <fgColor theme="4" tint="-0.249977111117893"/>
        <bgColor indexed="64"/>
      </patternFill>
    </fill>
    <fill>
      <patternFill patternType="solid">
        <fgColor theme="4" tint="0.59999389629810485"/>
        <bgColor indexed="64"/>
      </patternFill>
    </fill>
    <fill>
      <patternFill patternType="solid">
        <fgColor theme="1" tint="0.34998626667073579"/>
        <bgColor indexed="64"/>
      </patternFill>
    </fill>
    <fill>
      <patternFill patternType="solid">
        <fgColor rgb="FFC00000"/>
        <bgColor indexed="64"/>
      </patternFill>
    </fill>
    <fill>
      <patternFill patternType="solid">
        <fgColor theme="9" tint="-0.249977111117893"/>
        <bgColor indexed="64"/>
      </patternFill>
    </fill>
    <fill>
      <patternFill patternType="solid">
        <fgColor rgb="FF7030A0"/>
        <bgColor indexed="64"/>
      </patternFill>
    </fill>
  </fills>
  <borders count="7">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88">
    <xf numFmtId="0" fontId="0" fillId="0" borderId="0" xfId="0"/>
    <xf numFmtId="0" fontId="1" fillId="0" borderId="0" xfId="0" applyNumberFormat="1" applyFont="1" applyFill="1" applyBorder="1" applyAlignment="1" applyProtection="1">
      <alignment horizontal="left"/>
    </xf>
    <xf numFmtId="0" fontId="1" fillId="2" borderId="0" xfId="0" applyNumberFormat="1" applyFont="1" applyFill="1" applyBorder="1" applyAlignment="1" applyProtection="1">
      <alignment horizontal="left"/>
    </xf>
    <xf numFmtId="0" fontId="3" fillId="3" borderId="0" xfId="0" applyNumberFormat="1" applyFont="1" applyFill="1" applyBorder="1" applyAlignment="1" applyProtection="1">
      <alignment horizontal="left"/>
    </xf>
    <xf numFmtId="0" fontId="4" fillId="3" borderId="0" xfId="0" applyNumberFormat="1" applyFont="1" applyFill="1" applyBorder="1" applyAlignment="1" applyProtection="1">
      <alignment horizontal="left"/>
    </xf>
    <xf numFmtId="0" fontId="5" fillId="3" borderId="0" xfId="0" applyFont="1" applyFill="1"/>
    <xf numFmtId="0" fontId="6" fillId="2" borderId="0" xfId="0" applyNumberFormat="1" applyFont="1" applyFill="1" applyBorder="1" applyAlignment="1" applyProtection="1">
      <alignment horizontal="left"/>
    </xf>
    <xf numFmtId="0" fontId="6" fillId="0" borderId="0" xfId="0" applyNumberFormat="1" applyFont="1" applyFill="1" applyBorder="1" applyAlignment="1" applyProtection="1">
      <alignment horizontal="left"/>
    </xf>
    <xf numFmtId="0" fontId="6" fillId="4" borderId="0" xfId="0" applyNumberFormat="1" applyFont="1" applyFill="1" applyBorder="1" applyAlignment="1" applyProtection="1">
      <alignment horizontal="left"/>
    </xf>
    <xf numFmtId="0" fontId="1" fillId="4" borderId="0" xfId="0" applyNumberFormat="1" applyFont="1" applyFill="1" applyBorder="1" applyAlignment="1" applyProtection="1">
      <alignment horizontal="left"/>
    </xf>
    <xf numFmtId="0" fontId="0" fillId="0" borderId="0" xfId="0" applyFont="1"/>
    <xf numFmtId="0" fontId="6" fillId="5" borderId="0" xfId="0" applyNumberFormat="1" applyFont="1" applyFill="1" applyBorder="1" applyAlignment="1" applyProtection="1">
      <alignment horizontal="left"/>
    </xf>
    <xf numFmtId="0" fontId="1" fillId="5" borderId="0" xfId="0" applyNumberFormat="1" applyFont="1" applyFill="1" applyBorder="1" applyAlignment="1" applyProtection="1">
      <alignment horizontal="left"/>
    </xf>
    <xf numFmtId="0" fontId="1" fillId="6" borderId="0" xfId="0" applyNumberFormat="1" applyFont="1" applyFill="1" applyBorder="1" applyAlignment="1" applyProtection="1">
      <alignment horizontal="left"/>
    </xf>
    <xf numFmtId="0" fontId="6" fillId="7" borderId="0" xfId="0" applyNumberFormat="1" applyFont="1" applyFill="1" applyBorder="1" applyAlignment="1" applyProtection="1">
      <alignment horizontal="left"/>
    </xf>
    <xf numFmtId="0" fontId="1" fillId="7" borderId="0" xfId="0" applyNumberFormat="1" applyFont="1" applyFill="1" applyBorder="1" applyAlignment="1" applyProtection="1">
      <alignment horizontal="left"/>
    </xf>
    <xf numFmtId="0" fontId="0" fillId="0" borderId="0" xfId="0" applyFill="1"/>
    <xf numFmtId="0" fontId="1" fillId="8" borderId="0" xfId="0" applyNumberFormat="1" applyFont="1" applyFill="1" applyBorder="1" applyAlignment="1" applyProtection="1">
      <alignment horizontal="left"/>
    </xf>
    <xf numFmtId="0" fontId="6" fillId="8" borderId="0" xfId="0" applyNumberFormat="1" applyFont="1" applyFill="1" applyBorder="1" applyAlignment="1" applyProtection="1">
      <alignment horizontal="left"/>
    </xf>
    <xf numFmtId="0" fontId="6" fillId="8" borderId="0" xfId="0" applyNumberFormat="1" applyFont="1" applyFill="1" applyBorder="1" applyAlignment="1" applyProtection="1">
      <alignment horizontal="right"/>
    </xf>
    <xf numFmtId="0" fontId="6" fillId="7" borderId="0" xfId="0" applyNumberFormat="1" applyFont="1" applyFill="1" applyBorder="1" applyAlignment="1" applyProtection="1">
      <alignment horizontal="right"/>
    </xf>
    <xf numFmtId="0" fontId="6" fillId="5" borderId="0" xfId="0" applyNumberFormat="1" applyFont="1" applyFill="1" applyBorder="1" applyAlignment="1" applyProtection="1">
      <alignment horizontal="right"/>
    </xf>
    <xf numFmtId="0" fontId="6" fillId="4" borderId="0" xfId="0" applyNumberFormat="1" applyFont="1" applyFill="1" applyBorder="1" applyAlignment="1" applyProtection="1">
      <alignment horizontal="right"/>
    </xf>
    <xf numFmtId="0" fontId="6" fillId="2" borderId="0" xfId="0" applyNumberFormat="1" applyFont="1" applyFill="1" applyBorder="1" applyAlignment="1" applyProtection="1">
      <alignment horizontal="right"/>
    </xf>
    <xf numFmtId="0" fontId="2" fillId="2" borderId="0" xfId="0" applyNumberFormat="1" applyFont="1" applyFill="1" applyBorder="1" applyAlignment="1" applyProtection="1">
      <alignment horizontal="right"/>
    </xf>
    <xf numFmtId="0" fontId="2" fillId="4" borderId="0" xfId="0" applyNumberFormat="1" applyFont="1" applyFill="1" applyBorder="1" applyAlignment="1" applyProtection="1">
      <alignment horizontal="right"/>
    </xf>
    <xf numFmtId="0" fontId="2" fillId="5" borderId="0" xfId="0" applyNumberFormat="1" applyFont="1" applyFill="1" applyBorder="1" applyAlignment="1" applyProtection="1">
      <alignment horizontal="right"/>
    </xf>
    <xf numFmtId="0" fontId="2" fillId="7" borderId="0" xfId="0" applyNumberFormat="1" applyFont="1" applyFill="1" applyBorder="1" applyAlignment="1" applyProtection="1">
      <alignment horizontal="right"/>
    </xf>
    <xf numFmtId="0" fontId="2" fillId="8" borderId="0" xfId="0" applyNumberFormat="1" applyFont="1" applyFill="1" applyBorder="1" applyAlignment="1" applyProtection="1">
      <alignment horizontal="right"/>
    </xf>
    <xf numFmtId="0" fontId="6" fillId="0" borderId="0" xfId="0" applyNumberFormat="1" applyFont="1" applyFill="1" applyBorder="1" applyAlignment="1" applyProtection="1">
      <alignment horizontal="right"/>
    </xf>
    <xf numFmtId="0" fontId="0" fillId="0" borderId="0" xfId="0" applyFont="1" applyFill="1"/>
    <xf numFmtId="0" fontId="7" fillId="0" borderId="0" xfId="0" applyFont="1"/>
    <xf numFmtId="0" fontId="1" fillId="9" borderId="0" xfId="0" applyNumberFormat="1" applyFont="1" applyFill="1" applyBorder="1" applyAlignment="1" applyProtection="1">
      <alignment horizontal="left"/>
    </xf>
    <xf numFmtId="0" fontId="1" fillId="10" borderId="0" xfId="0" applyNumberFormat="1" applyFont="1" applyFill="1" applyBorder="1" applyAlignment="1" applyProtection="1">
      <alignment horizontal="left"/>
    </xf>
    <xf numFmtId="0" fontId="0" fillId="10" borderId="0" xfId="0" applyFill="1"/>
    <xf numFmtId="0" fontId="8" fillId="10" borderId="0" xfId="0" applyFont="1" applyFill="1"/>
    <xf numFmtId="0" fontId="7" fillId="10" borderId="0" xfId="0" applyFont="1" applyFill="1"/>
    <xf numFmtId="0" fontId="0" fillId="4" borderId="0" xfId="0" applyFill="1"/>
    <xf numFmtId="0" fontId="0" fillId="5" borderId="0" xfId="0" applyFill="1"/>
    <xf numFmtId="0" fontId="0" fillId="7" borderId="0" xfId="0" applyFill="1"/>
    <xf numFmtId="0" fontId="1" fillId="11" borderId="0" xfId="0" applyNumberFormat="1" applyFont="1" applyFill="1" applyBorder="1" applyAlignment="1" applyProtection="1">
      <alignment horizontal="left"/>
    </xf>
    <xf numFmtId="0" fontId="1" fillId="12" borderId="0" xfId="0" applyNumberFormat="1" applyFont="1" applyFill="1" applyBorder="1" applyAlignment="1" applyProtection="1">
      <alignment horizontal="left"/>
    </xf>
    <xf numFmtId="0" fontId="1" fillId="13" borderId="0" xfId="0" applyNumberFormat="1" applyFont="1" applyFill="1" applyBorder="1" applyAlignment="1" applyProtection="1">
      <alignment horizontal="left"/>
    </xf>
    <xf numFmtId="0" fontId="1" fillId="14" borderId="0" xfId="0" applyNumberFormat="1" applyFont="1" applyFill="1" applyBorder="1" applyAlignment="1" applyProtection="1">
      <alignment horizontal="left"/>
    </xf>
    <xf numFmtId="0" fontId="1" fillId="15" borderId="0" xfId="0" applyNumberFormat="1" applyFont="1" applyFill="1" applyBorder="1" applyAlignment="1" applyProtection="1">
      <alignment horizontal="left"/>
    </xf>
    <xf numFmtId="0" fontId="9" fillId="0" borderId="0" xfId="0" applyFont="1"/>
    <xf numFmtId="0" fontId="1" fillId="16" borderId="0" xfId="0" applyNumberFormat="1" applyFont="1" applyFill="1" applyBorder="1" applyAlignment="1" applyProtection="1">
      <alignment horizontal="left"/>
    </xf>
    <xf numFmtId="0" fontId="7" fillId="0" borderId="0" xfId="0" applyFont="1" applyAlignment="1">
      <alignment horizontal="left"/>
    </xf>
    <xf numFmtId="0" fontId="5" fillId="0" borderId="0" xfId="0" applyFont="1" applyFill="1"/>
    <xf numFmtId="0" fontId="1" fillId="17" borderId="0" xfId="0" applyNumberFormat="1" applyFont="1" applyFill="1" applyBorder="1" applyAlignment="1" applyProtection="1">
      <alignment horizontal="left"/>
    </xf>
    <xf numFmtId="0" fontId="7" fillId="17" borderId="0" xfId="0" applyFont="1" applyFill="1" applyAlignment="1">
      <alignment horizontal="left"/>
    </xf>
    <xf numFmtId="0" fontId="1" fillId="18" borderId="0" xfId="0" applyNumberFormat="1" applyFont="1" applyFill="1" applyBorder="1" applyAlignment="1" applyProtection="1">
      <alignment horizontal="left"/>
    </xf>
    <xf numFmtId="0" fontId="7" fillId="18" borderId="0" xfId="0" applyFont="1" applyFill="1" applyAlignment="1">
      <alignment horizontal="left"/>
    </xf>
    <xf numFmtId="0" fontId="1" fillId="19" borderId="0" xfId="0" applyNumberFormat="1" applyFont="1" applyFill="1" applyBorder="1" applyAlignment="1" applyProtection="1">
      <alignment horizontal="left"/>
    </xf>
    <xf numFmtId="0" fontId="7" fillId="19" borderId="0" xfId="0" applyFont="1" applyFill="1" applyAlignment="1">
      <alignment horizontal="left"/>
    </xf>
    <xf numFmtId="0" fontId="0" fillId="0" borderId="0" xfId="0" applyAlignment="1">
      <alignment horizontal="right"/>
    </xf>
    <xf numFmtId="0" fontId="0" fillId="0" borderId="1" xfId="0" applyFont="1" applyBorder="1"/>
    <xf numFmtId="0" fontId="0" fillId="0" borderId="2" xfId="0" applyFont="1" applyBorder="1"/>
    <xf numFmtId="0" fontId="6" fillId="0" borderId="3" xfId="0" applyNumberFormat="1" applyFont="1" applyFill="1" applyBorder="1" applyAlignment="1" applyProtection="1">
      <alignment horizontal="left"/>
    </xf>
    <xf numFmtId="0" fontId="6" fillId="0" borderId="4" xfId="0" applyNumberFormat="1" applyFont="1" applyFill="1" applyBorder="1" applyAlignment="1" applyProtection="1">
      <alignment horizontal="right"/>
    </xf>
    <xf numFmtId="0" fontId="1" fillId="0" borderId="3" xfId="0" applyNumberFormat="1" applyFont="1" applyFill="1" applyBorder="1" applyAlignment="1" applyProtection="1">
      <alignment horizontal="left"/>
    </xf>
    <xf numFmtId="0" fontId="1" fillId="0" borderId="4" xfId="0" applyNumberFormat="1" applyFont="1" applyFill="1" applyBorder="1" applyAlignment="1" applyProtection="1">
      <alignment horizontal="left"/>
    </xf>
    <xf numFmtId="0" fontId="1" fillId="2" borderId="3" xfId="0" applyNumberFormat="1" applyFont="1" applyFill="1" applyBorder="1" applyAlignment="1" applyProtection="1">
      <alignment horizontal="left"/>
    </xf>
    <xf numFmtId="0" fontId="1" fillId="2" borderId="4" xfId="0" applyNumberFormat="1" applyFont="1" applyFill="1" applyBorder="1" applyAlignment="1" applyProtection="1">
      <alignment horizontal="left"/>
    </xf>
    <xf numFmtId="0" fontId="0" fillId="0" borderId="3" xfId="0" applyFont="1" applyBorder="1"/>
    <xf numFmtId="0" fontId="0" fillId="0" borderId="4" xfId="0" applyFont="1" applyBorder="1"/>
    <xf numFmtId="0" fontId="1" fillId="0" borderId="5" xfId="0" applyNumberFormat="1" applyFont="1" applyFill="1" applyBorder="1" applyAlignment="1" applyProtection="1">
      <alignment horizontal="left"/>
    </xf>
    <xf numFmtId="0" fontId="1" fillId="0" borderId="6" xfId="0" applyNumberFormat="1" applyFont="1" applyFill="1" applyBorder="1" applyAlignment="1" applyProtection="1">
      <alignment horizontal="left"/>
    </xf>
    <xf numFmtId="0" fontId="1" fillId="20" borderId="3" xfId="0" applyNumberFormat="1" applyFont="1" applyFill="1" applyBorder="1" applyAlignment="1" applyProtection="1">
      <alignment horizontal="left"/>
    </xf>
    <xf numFmtId="0" fontId="1" fillId="20" borderId="4" xfId="0" applyNumberFormat="1" applyFont="1" applyFill="1" applyBorder="1" applyAlignment="1" applyProtection="1">
      <alignment horizontal="left"/>
    </xf>
    <xf numFmtId="0" fontId="1" fillId="20" borderId="0" xfId="0" applyNumberFormat="1" applyFont="1" applyFill="1" applyBorder="1" applyAlignment="1" applyProtection="1">
      <alignment horizontal="left"/>
    </xf>
    <xf numFmtId="0" fontId="0" fillId="0" borderId="0" xfId="0" applyAlignment="1">
      <alignment horizontal="center"/>
    </xf>
    <xf numFmtId="0" fontId="10" fillId="0" borderId="0" xfId="0" applyNumberFormat="1" applyFont="1" applyFill="1" applyBorder="1" applyAlignment="1" applyProtection="1">
      <alignment horizontal="left"/>
    </xf>
    <xf numFmtId="0" fontId="6" fillId="0" borderId="1" xfId="0" applyNumberFormat="1" applyFont="1" applyFill="1" applyBorder="1" applyAlignment="1" applyProtection="1">
      <alignment horizontal="left"/>
    </xf>
    <xf numFmtId="0" fontId="0" fillId="0" borderId="0" xfId="0" applyFont="1" applyBorder="1"/>
    <xf numFmtId="0" fontId="6" fillId="0" borderId="2" xfId="0" applyNumberFormat="1" applyFont="1" applyFill="1" applyBorder="1" applyAlignment="1" applyProtection="1">
      <alignment horizontal="right"/>
    </xf>
    <xf numFmtId="0" fontId="1" fillId="9" borderId="3" xfId="0" applyNumberFormat="1" applyFont="1" applyFill="1" applyBorder="1" applyAlignment="1" applyProtection="1">
      <alignment horizontal="left"/>
    </xf>
    <xf numFmtId="0" fontId="1" fillId="9" borderId="4" xfId="0" applyNumberFormat="1" applyFont="1" applyFill="1" applyBorder="1" applyAlignment="1" applyProtection="1">
      <alignment horizontal="left"/>
    </xf>
    <xf numFmtId="0" fontId="1" fillId="4" borderId="3" xfId="0" applyNumberFormat="1" applyFont="1" applyFill="1" applyBorder="1" applyAlignment="1" applyProtection="1">
      <alignment horizontal="left"/>
    </xf>
    <xf numFmtId="0" fontId="1" fillId="2" borderId="5" xfId="0" applyNumberFormat="1" applyFont="1" applyFill="1" applyBorder="1" applyAlignment="1" applyProtection="1">
      <alignment horizontal="left"/>
    </xf>
    <xf numFmtId="0" fontId="1" fillId="2" borderId="6" xfId="0" applyNumberFormat="1" applyFont="1" applyFill="1" applyBorder="1" applyAlignment="1" applyProtection="1">
      <alignment horizontal="left"/>
    </xf>
    <xf numFmtId="0" fontId="6" fillId="13" borderId="0" xfId="0" applyNumberFormat="1" applyFont="1" applyFill="1" applyBorder="1" applyAlignment="1" applyProtection="1">
      <alignment horizontal="left"/>
    </xf>
    <xf numFmtId="0" fontId="6" fillId="13" borderId="0" xfId="0" applyNumberFormat="1" applyFont="1" applyFill="1" applyBorder="1" applyAlignment="1" applyProtection="1">
      <alignment horizontal="right"/>
    </xf>
    <xf numFmtId="0" fontId="0" fillId="13" borderId="0" xfId="0" applyFill="1"/>
    <xf numFmtId="0" fontId="11" fillId="0" borderId="0" xfId="0" applyFont="1" applyFill="1"/>
    <xf numFmtId="0" fontId="12" fillId="0" borderId="0" xfId="0" applyNumberFormat="1" applyFont="1" applyFill="1" applyBorder="1" applyAlignment="1" applyProtection="1">
      <alignment horizontal="left"/>
    </xf>
    <xf numFmtId="0" fontId="13" fillId="0" borderId="0" xfId="0" applyFont="1" applyFill="1" applyAlignment="1">
      <alignment horizontal="center"/>
    </xf>
    <xf numFmtId="0" fontId="14" fillId="0" borderId="0" xfId="0" applyNumberFormat="1" applyFont="1" applyFill="1" applyBorder="1" applyAlignment="1" applyProtection="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30.xml.rels><?xml version="1.0" encoding="UTF-8" standalone="yes"?>
<Relationships xmlns="http://schemas.openxmlformats.org/package/2006/relationships"><Relationship Id="rId2" Type="http://schemas.microsoft.com/office/2011/relationships/chartColorStyle" Target="colors30.xml"/><Relationship Id="rId1" Type="http://schemas.microsoft.com/office/2011/relationships/chartStyle" Target="style30.xml"/></Relationships>
</file>

<file path=xl/charts/_rels/chart31.xml.rels><?xml version="1.0" encoding="UTF-8" standalone="yes"?>
<Relationships xmlns="http://schemas.openxmlformats.org/package/2006/relationships"><Relationship Id="rId2" Type="http://schemas.microsoft.com/office/2011/relationships/chartColorStyle" Target="colors31.xml"/><Relationship Id="rId1" Type="http://schemas.microsoft.com/office/2011/relationships/chartStyle" Target="style31.xml"/></Relationships>
</file>

<file path=xl/charts/_rels/chart32.xml.rels><?xml version="1.0" encoding="UTF-8" standalone="yes"?>
<Relationships xmlns="http://schemas.openxmlformats.org/package/2006/relationships"><Relationship Id="rId2" Type="http://schemas.microsoft.com/office/2011/relationships/chartColorStyle" Target="colors32.xml"/><Relationship Id="rId1" Type="http://schemas.microsoft.com/office/2011/relationships/chartStyle" Target="style32.xml"/></Relationships>
</file>

<file path=xl/charts/_rels/chart33.xml.rels><?xml version="1.0" encoding="UTF-8" standalone="yes"?>
<Relationships xmlns="http://schemas.openxmlformats.org/package/2006/relationships"><Relationship Id="rId2" Type="http://schemas.microsoft.com/office/2011/relationships/chartColorStyle" Target="colors33.xml"/><Relationship Id="rId1" Type="http://schemas.microsoft.com/office/2011/relationships/chartStyle" Target="style33.xml"/></Relationships>
</file>

<file path=xl/charts/_rels/chart34.xml.rels><?xml version="1.0" encoding="UTF-8" standalone="yes"?>
<Relationships xmlns="http://schemas.openxmlformats.org/package/2006/relationships"><Relationship Id="rId2" Type="http://schemas.microsoft.com/office/2011/relationships/chartColorStyle" Target="colors34.xml"/><Relationship Id="rId1" Type="http://schemas.microsoft.com/office/2011/relationships/chartStyle" Target="style34.xml"/></Relationships>
</file>

<file path=xl/charts/_rels/chart35.xml.rels><?xml version="1.0" encoding="UTF-8" standalone="yes"?>
<Relationships xmlns="http://schemas.openxmlformats.org/package/2006/relationships"><Relationship Id="rId2" Type="http://schemas.microsoft.com/office/2011/relationships/chartColorStyle" Target="colors35.xml"/><Relationship Id="rId1" Type="http://schemas.microsoft.com/office/2011/relationships/chartStyle" Target="style35.xml"/></Relationships>
</file>

<file path=xl/charts/_rels/chart36.xml.rels><?xml version="1.0" encoding="UTF-8" standalone="yes"?>
<Relationships xmlns="http://schemas.openxmlformats.org/package/2006/relationships"><Relationship Id="rId2" Type="http://schemas.microsoft.com/office/2011/relationships/chartColorStyle" Target="colors36.xml"/><Relationship Id="rId1" Type="http://schemas.microsoft.com/office/2011/relationships/chartStyle" Target="style36.xml"/></Relationships>
</file>

<file path=xl/charts/_rels/chart37.xml.rels><?xml version="1.0" encoding="UTF-8" standalone="yes"?>
<Relationships xmlns="http://schemas.openxmlformats.org/package/2006/relationships"><Relationship Id="rId2" Type="http://schemas.microsoft.com/office/2011/relationships/chartColorStyle" Target="colors37.xml"/><Relationship Id="rId1" Type="http://schemas.microsoft.com/office/2011/relationships/chartStyle" Target="style37.xml"/></Relationships>
</file>

<file path=xl/charts/_rels/chart38.xml.rels><?xml version="1.0" encoding="UTF-8" standalone="yes"?>
<Relationships xmlns="http://schemas.openxmlformats.org/package/2006/relationships"><Relationship Id="rId2" Type="http://schemas.microsoft.com/office/2011/relationships/chartColorStyle" Target="colors38.xml"/><Relationship Id="rId1" Type="http://schemas.microsoft.com/office/2011/relationships/chartStyle" Target="style38.xml"/></Relationships>
</file>

<file path=xl/charts/_rels/chart39.xml.rels><?xml version="1.0" encoding="UTF-8" standalone="yes"?>
<Relationships xmlns="http://schemas.openxmlformats.org/package/2006/relationships"><Relationship Id="rId2" Type="http://schemas.microsoft.com/office/2011/relationships/chartColorStyle" Target="colors39.xml"/><Relationship Id="rId1" Type="http://schemas.microsoft.com/office/2011/relationships/chartStyle" Target="style39.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40.xml.rels><?xml version="1.0" encoding="UTF-8" standalone="yes"?>
<Relationships xmlns="http://schemas.openxmlformats.org/package/2006/relationships"><Relationship Id="rId2" Type="http://schemas.microsoft.com/office/2011/relationships/chartColorStyle" Target="colors40.xml"/><Relationship Id="rId1" Type="http://schemas.microsoft.com/office/2011/relationships/chartStyle" Target="style40.xml"/></Relationships>
</file>

<file path=xl/charts/_rels/chart41.xml.rels><?xml version="1.0" encoding="UTF-8" standalone="yes"?>
<Relationships xmlns="http://schemas.openxmlformats.org/package/2006/relationships"><Relationship Id="rId2" Type="http://schemas.microsoft.com/office/2011/relationships/chartColorStyle" Target="colors41.xml"/><Relationship Id="rId1" Type="http://schemas.microsoft.com/office/2011/relationships/chartStyle" Target="style41.xml"/></Relationships>
</file>

<file path=xl/charts/_rels/chart42.xml.rels><?xml version="1.0" encoding="UTF-8" standalone="yes"?>
<Relationships xmlns="http://schemas.openxmlformats.org/package/2006/relationships"><Relationship Id="rId2" Type="http://schemas.microsoft.com/office/2011/relationships/chartColorStyle" Target="colors42.xml"/><Relationship Id="rId1" Type="http://schemas.microsoft.com/office/2011/relationships/chartStyle" Target="style42.xml"/></Relationships>
</file>

<file path=xl/charts/_rels/chart43.xml.rels><?xml version="1.0" encoding="UTF-8" standalone="yes"?>
<Relationships xmlns="http://schemas.openxmlformats.org/package/2006/relationships"><Relationship Id="rId2" Type="http://schemas.microsoft.com/office/2011/relationships/chartColorStyle" Target="colors43.xml"/><Relationship Id="rId1" Type="http://schemas.microsoft.com/office/2011/relationships/chartStyle" Target="style43.xml"/></Relationships>
</file>

<file path=xl/charts/_rels/chart44.xml.rels><?xml version="1.0" encoding="UTF-8" standalone="yes"?>
<Relationships xmlns="http://schemas.openxmlformats.org/package/2006/relationships"><Relationship Id="rId2" Type="http://schemas.microsoft.com/office/2011/relationships/chartColorStyle" Target="colors44.xml"/><Relationship Id="rId1" Type="http://schemas.microsoft.com/office/2011/relationships/chartStyle" Target="style44.xml"/></Relationships>
</file>

<file path=xl/charts/_rels/chart45.xml.rels><?xml version="1.0" encoding="UTF-8" standalone="yes"?>
<Relationships xmlns="http://schemas.openxmlformats.org/package/2006/relationships"><Relationship Id="rId2" Type="http://schemas.microsoft.com/office/2011/relationships/chartColorStyle" Target="colors45.xml"/><Relationship Id="rId1" Type="http://schemas.microsoft.com/office/2011/relationships/chartStyle" Target="style45.xml"/></Relationships>
</file>

<file path=xl/charts/_rels/chart46.xml.rels><?xml version="1.0" encoding="UTF-8" standalone="yes"?>
<Relationships xmlns="http://schemas.openxmlformats.org/package/2006/relationships"><Relationship Id="rId2" Type="http://schemas.microsoft.com/office/2011/relationships/chartColorStyle" Target="colors46.xml"/><Relationship Id="rId1" Type="http://schemas.microsoft.com/office/2011/relationships/chartStyle" Target="style46.xml"/></Relationships>
</file>

<file path=xl/charts/_rels/chart47.xml.rels><?xml version="1.0" encoding="UTF-8" standalone="yes"?>
<Relationships xmlns="http://schemas.openxmlformats.org/package/2006/relationships"><Relationship Id="rId2" Type="http://schemas.microsoft.com/office/2011/relationships/chartColorStyle" Target="colors47.xml"/><Relationship Id="rId1" Type="http://schemas.microsoft.com/office/2011/relationships/chartStyle" Target="style47.xml"/></Relationships>
</file>

<file path=xl/charts/_rels/chart48.xml.rels><?xml version="1.0" encoding="UTF-8" standalone="yes"?>
<Relationships xmlns="http://schemas.openxmlformats.org/package/2006/relationships"><Relationship Id="rId2" Type="http://schemas.microsoft.com/office/2011/relationships/chartColorStyle" Target="colors48.xml"/><Relationship Id="rId1" Type="http://schemas.microsoft.com/office/2011/relationships/chartStyle" Target="style48.xml"/></Relationships>
</file>

<file path=xl/charts/_rels/chart49.xml.rels><?xml version="1.0" encoding="UTF-8" standalone="yes"?>
<Relationships xmlns="http://schemas.openxmlformats.org/package/2006/relationships"><Relationship Id="rId2" Type="http://schemas.microsoft.com/office/2011/relationships/chartColorStyle" Target="colors49.xml"/><Relationship Id="rId1" Type="http://schemas.microsoft.com/office/2011/relationships/chartStyle" Target="style49.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96620388109695"/>
          <c:y val="4.3542359515891249E-2"/>
          <c:w val="0.84964994380268422"/>
          <c:h val="0.31208071907749624"/>
        </c:manualLayout>
      </c:layout>
      <c:barChart>
        <c:barDir val="col"/>
        <c:grouping val="clustered"/>
        <c:varyColors val="0"/>
        <c:ser>
          <c:idx val="0"/>
          <c:order val="0"/>
          <c:spPr>
            <a:solidFill>
              <a:schemeClr val="accent2">
                <a:lumMod val="40000"/>
                <a:lumOff val="60000"/>
              </a:schemeClr>
            </a:solidFill>
            <a:ln>
              <a:noFill/>
            </a:ln>
            <a:effectLst/>
          </c:spPr>
          <c:invertIfNegative val="0"/>
          <c:cat>
            <c:strRef>
              <c:f>'FGND_for_plots (3DDD) (2)'!$A$3:$A$34</c:f>
              <c:strCache>
                <c:ptCount val="32"/>
                <c:pt idx="0">
                  <c:v> crop losses due to low rainfall at critical crop growth stage</c:v>
                </c:pt>
                <c:pt idx="1">
                  <c:v> insufficient water infrastructure in some communities</c:v>
                </c:pt>
                <c:pt idx="2">
                  <c:v> excessive rains at critical crop growth stage</c:v>
                </c:pt>
                <c:pt idx="3">
                  <c:v> insufficient water trucks to serve all communities</c:v>
                </c:pt>
                <c:pt idx="4">
                  <c:v> planting in low-lying and poorly drained soils vulnerable to heavy rain</c:v>
                </c:pt>
                <c:pt idx="5">
                  <c:v> excessive rains crop harvest</c:v>
                </c:pt>
                <c:pt idx="6">
                  <c:v> there is no irrigation programme</c:v>
                </c:pt>
                <c:pt idx="7">
                  <c:v> broken water infrastructure</c:v>
                </c:pt>
                <c:pt idx="8">
                  <c:v> poor road network and damaged infrastructure</c:v>
                </c:pt>
                <c:pt idx="9">
                  <c:v> communities located a long distance from reservoirs</c:v>
                </c:pt>
                <c:pt idx="10">
                  <c:v> insufficient seeds or provided seeds from HORA DE PLANTAR programme are poor</c:v>
                </c:pt>
                <c:pt idx="11">
                  <c:v> poor water management</c:v>
                </c:pt>
                <c:pt idx="12">
                  <c:v> conditions unsuitable for replanting</c:v>
                </c:pt>
                <c:pt idx="13">
                  <c:v> fear of covid</c:v>
                </c:pt>
                <c:pt idx="14">
                  <c:v> high costs of electricity, diesel oil, butane</c:v>
                </c:pt>
                <c:pt idx="15">
                  <c:v> no water sources in some locations</c:v>
                </c:pt>
                <c:pt idx="16">
                  <c:v> public reservoirs only for human consumption and irrigation use prohibited</c:v>
                </c:pt>
                <c:pt idx="17">
                  <c:v> sandy soils mean it is difficult to construct reservoirs</c:v>
                </c:pt>
                <c:pt idx="18">
                  <c:v> deforestation</c:v>
                </c:pt>
                <c:pt idx="19">
                  <c:v> farmer insecurity to investment due to irregular rainy season</c:v>
                </c:pt>
                <c:pt idx="20">
                  <c:v> lack of rainfall monitoring</c:v>
                </c:pt>
                <c:pt idx="21">
                  <c:v> livestock farmers unprepared for lack of native forage</c:v>
                </c:pt>
                <c:pt idx="22">
                  <c:v> marketing bottleneck for producers</c:v>
                </c:pt>
                <c:pt idx="23">
                  <c:v> no community initiatives to alleviate drought impacts</c:v>
                </c:pt>
                <c:pt idx="24">
                  <c:v> no reforestation policy</c:v>
                </c:pt>
                <c:pt idx="25">
                  <c:v> no water storage policy in wet season</c:v>
                </c:pt>
                <c:pt idx="26">
                  <c:v> preceding conditions unfavourable (already dry)</c:v>
                </c:pt>
                <c:pt idx="27">
                  <c:v> reported opposition of some farmers to using rooftop rainwater harvesting</c:v>
                </c:pt>
                <c:pt idx="28">
                  <c:v> reservoirs not big enough</c:v>
                </c:pt>
                <c:pt idx="29">
                  <c:v> saline groundwater so cannot drill boreholes</c:v>
                </c:pt>
                <c:pt idx="30">
                  <c:v> saturated soils prevents soil preparation</c:v>
                </c:pt>
                <c:pt idx="31">
                  <c:v> waiting availability of a tractor to prepare soil</c:v>
                </c:pt>
              </c:strCache>
            </c:strRef>
          </c:cat>
          <c:val>
            <c:numRef>
              <c:f>'FGND_for_plots (3DDD) (2)'!$B$3:$B$34</c:f>
              <c:numCache>
                <c:formatCode>General</c:formatCode>
                <c:ptCount val="32"/>
                <c:pt idx="0">
                  <c:v>30</c:v>
                </c:pt>
                <c:pt idx="1">
                  <c:v>28</c:v>
                </c:pt>
                <c:pt idx="2">
                  <c:v>14</c:v>
                </c:pt>
                <c:pt idx="3">
                  <c:v>13</c:v>
                </c:pt>
                <c:pt idx="4">
                  <c:v>9</c:v>
                </c:pt>
                <c:pt idx="5">
                  <c:v>6</c:v>
                </c:pt>
                <c:pt idx="6">
                  <c:v>6</c:v>
                </c:pt>
                <c:pt idx="7">
                  <c:v>5</c:v>
                </c:pt>
                <c:pt idx="8">
                  <c:v>5</c:v>
                </c:pt>
                <c:pt idx="9">
                  <c:v>3</c:v>
                </c:pt>
                <c:pt idx="10">
                  <c:v>3</c:v>
                </c:pt>
                <c:pt idx="11">
                  <c:v>3</c:v>
                </c:pt>
                <c:pt idx="12">
                  <c:v>2</c:v>
                </c:pt>
                <c:pt idx="13">
                  <c:v>2</c:v>
                </c:pt>
                <c:pt idx="14">
                  <c:v>2</c:v>
                </c:pt>
                <c:pt idx="15">
                  <c:v>2</c:v>
                </c:pt>
                <c:pt idx="16">
                  <c:v>2</c:v>
                </c:pt>
                <c:pt idx="17">
                  <c:v>2</c:v>
                </c:pt>
                <c:pt idx="18">
                  <c:v>1</c:v>
                </c:pt>
                <c:pt idx="19">
                  <c:v>1</c:v>
                </c:pt>
                <c:pt idx="20">
                  <c:v>1</c:v>
                </c:pt>
                <c:pt idx="21">
                  <c:v>1</c:v>
                </c:pt>
                <c:pt idx="22">
                  <c:v>1</c:v>
                </c:pt>
                <c:pt idx="23">
                  <c:v>1</c:v>
                </c:pt>
                <c:pt idx="24">
                  <c:v>1</c:v>
                </c:pt>
                <c:pt idx="25">
                  <c:v>1</c:v>
                </c:pt>
                <c:pt idx="26">
                  <c:v>1</c:v>
                </c:pt>
                <c:pt idx="27">
                  <c:v>1</c:v>
                </c:pt>
                <c:pt idx="28">
                  <c:v>1</c:v>
                </c:pt>
                <c:pt idx="29">
                  <c:v>1</c:v>
                </c:pt>
                <c:pt idx="30">
                  <c:v>1</c:v>
                </c:pt>
                <c:pt idx="31">
                  <c:v>1</c:v>
                </c:pt>
              </c:numCache>
            </c:numRef>
          </c:val>
          <c:extLst>
            <c:ext xmlns:c16="http://schemas.microsoft.com/office/drawing/2014/chart" uri="{C3380CC4-5D6E-409C-BE32-E72D297353CC}">
              <c16:uniqueId val="{00000000-F04B-4764-A3A9-E96D4FB86B49}"/>
            </c:ext>
          </c:extLst>
        </c:ser>
        <c:dLbls>
          <c:showLegendKey val="0"/>
          <c:showVal val="0"/>
          <c:showCatName val="0"/>
          <c:showSerName val="0"/>
          <c:showPercent val="0"/>
          <c:showBubbleSize val="0"/>
        </c:dLbls>
        <c:gapWidth val="10"/>
        <c:axId val="424925128"/>
        <c:axId val="424920536"/>
      </c:barChart>
      <c:catAx>
        <c:axId val="424925128"/>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8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crossAx val="424920536"/>
        <c:crosses val="autoZero"/>
        <c:auto val="1"/>
        <c:lblAlgn val="ctr"/>
        <c:lblOffset val="100"/>
        <c:noMultiLvlLbl val="0"/>
      </c:catAx>
      <c:valAx>
        <c:axId val="424920536"/>
        <c:scaling>
          <c:orientation val="minMax"/>
          <c:max val="35"/>
        </c:scaling>
        <c:delete val="0"/>
        <c:axPos val="l"/>
        <c:title>
          <c:tx>
            <c:rich>
              <a:bodyPr rot="-54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r>
                  <a:rPr lang="en-GB" sz="900"/>
                  <a:t>Number of occurrences</a:t>
                </a:r>
              </a:p>
            </c:rich>
          </c:tx>
          <c:overlay val="0"/>
          <c:spPr>
            <a:noFill/>
            <a:ln>
              <a:noFill/>
            </a:ln>
            <a:effectLst/>
          </c:spPr>
          <c:txPr>
            <a:bodyPr rot="-54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crossAx val="424925128"/>
        <c:crosses val="autoZero"/>
        <c:crossBetween val="between"/>
      </c:valAx>
      <c:spPr>
        <a:noFill/>
        <a:ln>
          <a:solidFill>
            <a:schemeClr val="tx1"/>
          </a:solid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tx1"/>
          </a:solidFill>
          <a:latin typeface="Arial" panose="020B0604020202020204" pitchFamily="34" charset="0"/>
          <a:cs typeface="Arial" panose="020B0604020202020204" pitchFamily="34" charset="0"/>
        </a:defRPr>
      </a:pPr>
      <a:endParaRPr lang="nl-NL"/>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5615956501011456"/>
          <c:y val="4.8407212932900845E-2"/>
          <c:w val="0.48198236504275599"/>
          <c:h val="0.47704112499134083"/>
        </c:manualLayout>
      </c:layout>
      <c:barChart>
        <c:barDir val="col"/>
        <c:grouping val="clustered"/>
        <c:varyColors val="0"/>
        <c:ser>
          <c:idx val="0"/>
          <c:order val="0"/>
          <c:spPr>
            <a:solidFill>
              <a:schemeClr val="accent6">
                <a:lumMod val="75000"/>
              </a:schemeClr>
            </a:solidFill>
            <a:ln>
              <a:noFill/>
            </a:ln>
            <a:effectLst/>
          </c:spPr>
          <c:invertIfNegative val="0"/>
          <c:dPt>
            <c:idx val="0"/>
            <c:invertIfNegative val="0"/>
            <c:bubble3D val="0"/>
            <c:spPr>
              <a:solidFill>
                <a:schemeClr val="accent6">
                  <a:lumMod val="75000"/>
                </a:schemeClr>
              </a:solidFill>
              <a:ln>
                <a:noFill/>
              </a:ln>
              <a:effectLst/>
            </c:spPr>
            <c:extLst>
              <c:ext xmlns:c16="http://schemas.microsoft.com/office/drawing/2014/chart" uri="{C3380CC4-5D6E-409C-BE32-E72D297353CC}">
                <c16:uniqueId val="{00000001-1189-4893-B77D-0ABAC2809287}"/>
              </c:ext>
            </c:extLst>
          </c:dPt>
          <c:dPt>
            <c:idx val="2"/>
            <c:invertIfNegative val="0"/>
            <c:bubble3D val="0"/>
            <c:spPr>
              <a:solidFill>
                <a:schemeClr val="accent6">
                  <a:lumMod val="75000"/>
                </a:schemeClr>
              </a:solidFill>
              <a:ln>
                <a:noFill/>
              </a:ln>
              <a:effectLst/>
            </c:spPr>
            <c:extLst>
              <c:ext xmlns:c16="http://schemas.microsoft.com/office/drawing/2014/chart" uri="{C3380CC4-5D6E-409C-BE32-E72D297353CC}">
                <c16:uniqueId val="{00000003-1189-4893-B77D-0ABAC2809287}"/>
              </c:ext>
            </c:extLst>
          </c:dPt>
          <c:dPt>
            <c:idx val="3"/>
            <c:invertIfNegative val="0"/>
            <c:bubble3D val="0"/>
            <c:spPr>
              <a:solidFill>
                <a:schemeClr val="accent6">
                  <a:lumMod val="75000"/>
                </a:schemeClr>
              </a:solidFill>
              <a:ln>
                <a:noFill/>
              </a:ln>
              <a:effectLst/>
            </c:spPr>
            <c:extLst>
              <c:ext xmlns:c16="http://schemas.microsoft.com/office/drawing/2014/chart" uri="{C3380CC4-5D6E-409C-BE32-E72D297353CC}">
                <c16:uniqueId val="{00000005-1189-4893-B77D-0ABAC2809287}"/>
              </c:ext>
            </c:extLst>
          </c:dPt>
          <c:dPt>
            <c:idx val="7"/>
            <c:invertIfNegative val="0"/>
            <c:bubble3D val="0"/>
            <c:spPr>
              <a:solidFill>
                <a:schemeClr val="accent6">
                  <a:lumMod val="75000"/>
                </a:schemeClr>
              </a:solidFill>
              <a:ln>
                <a:noFill/>
              </a:ln>
              <a:effectLst/>
            </c:spPr>
            <c:extLst>
              <c:ext xmlns:c16="http://schemas.microsoft.com/office/drawing/2014/chart" uri="{C3380CC4-5D6E-409C-BE32-E72D297353CC}">
                <c16:uniqueId val="{00000007-1189-4893-B77D-0ABAC2809287}"/>
              </c:ext>
            </c:extLst>
          </c:dPt>
          <c:dPt>
            <c:idx val="9"/>
            <c:invertIfNegative val="0"/>
            <c:bubble3D val="0"/>
            <c:spPr>
              <a:solidFill>
                <a:schemeClr val="accent6">
                  <a:lumMod val="75000"/>
                </a:schemeClr>
              </a:solidFill>
              <a:ln>
                <a:noFill/>
              </a:ln>
              <a:effectLst/>
            </c:spPr>
            <c:extLst>
              <c:ext xmlns:c16="http://schemas.microsoft.com/office/drawing/2014/chart" uri="{C3380CC4-5D6E-409C-BE32-E72D297353CC}">
                <c16:uniqueId val="{00000009-1189-4893-B77D-0ABAC2809287}"/>
              </c:ext>
            </c:extLst>
          </c:dPt>
          <c:dPt>
            <c:idx val="10"/>
            <c:invertIfNegative val="0"/>
            <c:bubble3D val="0"/>
            <c:spPr>
              <a:solidFill>
                <a:schemeClr val="accent6">
                  <a:lumMod val="75000"/>
                </a:schemeClr>
              </a:solidFill>
              <a:ln>
                <a:noFill/>
              </a:ln>
              <a:effectLst/>
            </c:spPr>
            <c:extLst>
              <c:ext xmlns:c16="http://schemas.microsoft.com/office/drawing/2014/chart" uri="{C3380CC4-5D6E-409C-BE32-E72D297353CC}">
                <c16:uniqueId val="{0000000B-1189-4893-B77D-0ABAC2809287}"/>
              </c:ext>
            </c:extLst>
          </c:dPt>
          <c:cat>
            <c:strRef>
              <c:f>'FGND_for_plots (3DDD) (2)'!$A$190:$A$193</c:f>
              <c:strCache>
                <c:ptCount val="4"/>
                <c:pt idx="0">
                  <c:v>No problem</c:v>
                </c:pt>
                <c:pt idx="1">
                  <c:v>Water situation good</c:v>
                </c:pt>
                <c:pt idx="2">
                  <c:v>Good rain</c:v>
                </c:pt>
                <c:pt idx="3">
                  <c:v>Agricultural production good</c:v>
                </c:pt>
              </c:strCache>
            </c:strRef>
          </c:cat>
          <c:val>
            <c:numRef>
              <c:f>'FGND_for_plots (3DDD) (2)'!$B$190:$B$193</c:f>
              <c:numCache>
                <c:formatCode>General</c:formatCode>
                <c:ptCount val="4"/>
                <c:pt idx="0">
                  <c:v>1161</c:v>
                </c:pt>
                <c:pt idx="1">
                  <c:v>495</c:v>
                </c:pt>
                <c:pt idx="2">
                  <c:v>183</c:v>
                </c:pt>
                <c:pt idx="3">
                  <c:v>169</c:v>
                </c:pt>
              </c:numCache>
            </c:numRef>
          </c:val>
          <c:extLst>
            <c:ext xmlns:c16="http://schemas.microsoft.com/office/drawing/2014/chart" uri="{C3380CC4-5D6E-409C-BE32-E72D297353CC}">
              <c16:uniqueId val="{0000000C-1189-4893-B77D-0ABAC2809287}"/>
            </c:ext>
          </c:extLst>
        </c:ser>
        <c:dLbls>
          <c:showLegendKey val="0"/>
          <c:showVal val="0"/>
          <c:showCatName val="0"/>
          <c:showSerName val="0"/>
          <c:showPercent val="0"/>
          <c:showBubbleSize val="0"/>
        </c:dLbls>
        <c:gapWidth val="10"/>
        <c:axId val="424925128"/>
        <c:axId val="424920536"/>
      </c:barChart>
      <c:catAx>
        <c:axId val="424925128"/>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8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crossAx val="424920536"/>
        <c:crosses val="autoZero"/>
        <c:auto val="1"/>
        <c:lblAlgn val="ctr"/>
        <c:lblOffset val="100"/>
        <c:noMultiLvlLbl val="0"/>
      </c:catAx>
      <c:valAx>
        <c:axId val="424920536"/>
        <c:scaling>
          <c:orientation val="minMax"/>
          <c:max val="1200"/>
        </c:scaling>
        <c:delete val="0"/>
        <c:axPos val="l"/>
        <c:title>
          <c:tx>
            <c:rich>
              <a:bodyPr rot="-54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r>
                  <a:rPr lang="en-GB" sz="900"/>
                  <a:t>Number of occurrences</a:t>
                </a:r>
              </a:p>
            </c:rich>
          </c:tx>
          <c:overlay val="0"/>
          <c:spPr>
            <a:noFill/>
            <a:ln>
              <a:noFill/>
            </a:ln>
            <a:effectLst/>
          </c:spPr>
          <c:txPr>
            <a:bodyPr rot="-54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crossAx val="424925128"/>
        <c:crosses val="autoZero"/>
        <c:crossBetween val="between"/>
      </c:valAx>
      <c:spPr>
        <a:noFill/>
        <a:ln>
          <a:solidFill>
            <a:schemeClr val="tx1"/>
          </a:solid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tx1"/>
          </a:solidFill>
          <a:latin typeface="Arial" panose="020B0604020202020204" pitchFamily="34" charset="0"/>
          <a:cs typeface="Arial" panose="020B0604020202020204" pitchFamily="34" charset="0"/>
        </a:defRPr>
      </a:pPr>
      <a:endParaRPr lang="nl-NL"/>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7494692420215042"/>
          <c:y val="4.8407212932900845E-2"/>
          <c:w val="0.53177077397062478"/>
          <c:h val="0.46038308776769571"/>
        </c:manualLayout>
      </c:layout>
      <c:barChart>
        <c:barDir val="col"/>
        <c:grouping val="clustered"/>
        <c:varyColors val="0"/>
        <c:ser>
          <c:idx val="0"/>
          <c:order val="0"/>
          <c:spPr>
            <a:solidFill>
              <a:srgbClr val="C00000"/>
            </a:solidFill>
            <a:ln>
              <a:noFill/>
            </a:ln>
            <a:effectLst/>
          </c:spPr>
          <c:invertIfNegative val="0"/>
          <c:dPt>
            <c:idx val="0"/>
            <c:invertIfNegative val="0"/>
            <c:bubble3D val="0"/>
            <c:spPr>
              <a:solidFill>
                <a:srgbClr val="C00000"/>
              </a:solidFill>
              <a:ln>
                <a:noFill/>
              </a:ln>
              <a:effectLst/>
            </c:spPr>
            <c:extLst>
              <c:ext xmlns:c16="http://schemas.microsoft.com/office/drawing/2014/chart" uri="{C3380CC4-5D6E-409C-BE32-E72D297353CC}">
                <c16:uniqueId val="{00000001-AAF8-4015-BA4A-A3E0D7046B20}"/>
              </c:ext>
            </c:extLst>
          </c:dPt>
          <c:dPt>
            <c:idx val="2"/>
            <c:invertIfNegative val="0"/>
            <c:bubble3D val="0"/>
            <c:spPr>
              <a:solidFill>
                <a:srgbClr val="C00000"/>
              </a:solidFill>
              <a:ln>
                <a:noFill/>
              </a:ln>
              <a:effectLst/>
            </c:spPr>
            <c:extLst>
              <c:ext xmlns:c16="http://schemas.microsoft.com/office/drawing/2014/chart" uri="{C3380CC4-5D6E-409C-BE32-E72D297353CC}">
                <c16:uniqueId val="{00000003-AAF8-4015-BA4A-A3E0D7046B20}"/>
              </c:ext>
            </c:extLst>
          </c:dPt>
          <c:dPt>
            <c:idx val="3"/>
            <c:invertIfNegative val="0"/>
            <c:bubble3D val="0"/>
            <c:spPr>
              <a:solidFill>
                <a:srgbClr val="C00000"/>
              </a:solidFill>
              <a:ln>
                <a:noFill/>
              </a:ln>
              <a:effectLst/>
            </c:spPr>
            <c:extLst>
              <c:ext xmlns:c16="http://schemas.microsoft.com/office/drawing/2014/chart" uri="{C3380CC4-5D6E-409C-BE32-E72D297353CC}">
                <c16:uniqueId val="{00000005-AAF8-4015-BA4A-A3E0D7046B20}"/>
              </c:ext>
            </c:extLst>
          </c:dPt>
          <c:dPt>
            <c:idx val="7"/>
            <c:invertIfNegative val="0"/>
            <c:bubble3D val="0"/>
            <c:spPr>
              <a:solidFill>
                <a:srgbClr val="C00000"/>
              </a:solidFill>
              <a:ln>
                <a:noFill/>
              </a:ln>
              <a:effectLst/>
            </c:spPr>
            <c:extLst>
              <c:ext xmlns:c16="http://schemas.microsoft.com/office/drawing/2014/chart" uri="{C3380CC4-5D6E-409C-BE32-E72D297353CC}">
                <c16:uniqueId val="{00000007-AAF8-4015-BA4A-A3E0D7046B20}"/>
              </c:ext>
            </c:extLst>
          </c:dPt>
          <c:dPt>
            <c:idx val="9"/>
            <c:invertIfNegative val="0"/>
            <c:bubble3D val="0"/>
            <c:spPr>
              <a:solidFill>
                <a:srgbClr val="C00000"/>
              </a:solidFill>
              <a:ln>
                <a:noFill/>
              </a:ln>
              <a:effectLst/>
            </c:spPr>
            <c:extLst>
              <c:ext xmlns:c16="http://schemas.microsoft.com/office/drawing/2014/chart" uri="{C3380CC4-5D6E-409C-BE32-E72D297353CC}">
                <c16:uniqueId val="{00000009-AAF8-4015-BA4A-A3E0D7046B20}"/>
              </c:ext>
            </c:extLst>
          </c:dPt>
          <c:dPt>
            <c:idx val="10"/>
            <c:invertIfNegative val="0"/>
            <c:bubble3D val="0"/>
            <c:spPr>
              <a:solidFill>
                <a:srgbClr val="C00000"/>
              </a:solidFill>
              <a:ln>
                <a:noFill/>
              </a:ln>
              <a:effectLst/>
            </c:spPr>
            <c:extLst>
              <c:ext xmlns:c16="http://schemas.microsoft.com/office/drawing/2014/chart" uri="{C3380CC4-5D6E-409C-BE32-E72D297353CC}">
                <c16:uniqueId val="{0000000B-AAF8-4015-BA4A-A3E0D7046B20}"/>
              </c:ext>
            </c:extLst>
          </c:dPt>
          <c:cat>
            <c:strRef>
              <c:f>'FGND_for_plots (3DDD) (2)'!$A$155:$A$159</c:f>
              <c:strCache>
                <c:ptCount val="5"/>
                <c:pt idx="0">
                  <c:v>Water access impacts</c:v>
                </c:pt>
                <c:pt idx="1">
                  <c:v>Agricultural impacts</c:v>
                </c:pt>
                <c:pt idx="2">
                  <c:v>Insufficient rainfall</c:v>
                </c:pt>
                <c:pt idx="3">
                  <c:v>Socioeconomic and environmental impacts</c:v>
                </c:pt>
                <c:pt idx="4">
                  <c:v>Flooding</c:v>
                </c:pt>
              </c:strCache>
            </c:strRef>
          </c:cat>
          <c:val>
            <c:numRef>
              <c:f>'FGND_for_plots (3DDD) (2)'!$B$155:$B$159</c:f>
              <c:numCache>
                <c:formatCode>General</c:formatCode>
                <c:ptCount val="5"/>
                <c:pt idx="0">
                  <c:v>1187</c:v>
                </c:pt>
                <c:pt idx="1">
                  <c:v>719</c:v>
                </c:pt>
                <c:pt idx="2">
                  <c:v>606</c:v>
                </c:pt>
                <c:pt idx="3">
                  <c:v>28</c:v>
                </c:pt>
                <c:pt idx="4">
                  <c:v>18</c:v>
                </c:pt>
              </c:numCache>
            </c:numRef>
          </c:val>
          <c:extLst>
            <c:ext xmlns:c16="http://schemas.microsoft.com/office/drawing/2014/chart" uri="{C3380CC4-5D6E-409C-BE32-E72D297353CC}">
              <c16:uniqueId val="{0000000C-AAF8-4015-BA4A-A3E0D7046B20}"/>
            </c:ext>
          </c:extLst>
        </c:ser>
        <c:dLbls>
          <c:showLegendKey val="0"/>
          <c:showVal val="0"/>
          <c:showCatName val="0"/>
          <c:showSerName val="0"/>
          <c:showPercent val="0"/>
          <c:showBubbleSize val="0"/>
        </c:dLbls>
        <c:gapWidth val="10"/>
        <c:axId val="424925128"/>
        <c:axId val="424920536"/>
      </c:barChart>
      <c:catAx>
        <c:axId val="424925128"/>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8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crossAx val="424920536"/>
        <c:crosses val="autoZero"/>
        <c:auto val="1"/>
        <c:lblAlgn val="ctr"/>
        <c:lblOffset val="100"/>
        <c:noMultiLvlLbl val="0"/>
      </c:catAx>
      <c:valAx>
        <c:axId val="424920536"/>
        <c:scaling>
          <c:orientation val="minMax"/>
        </c:scaling>
        <c:delete val="0"/>
        <c:axPos val="l"/>
        <c:title>
          <c:tx>
            <c:rich>
              <a:bodyPr rot="-54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r>
                  <a:rPr lang="en-GB" sz="900"/>
                  <a:t>Number of occurrences</a:t>
                </a:r>
              </a:p>
            </c:rich>
          </c:tx>
          <c:overlay val="0"/>
          <c:spPr>
            <a:noFill/>
            <a:ln>
              <a:noFill/>
            </a:ln>
            <a:effectLst/>
          </c:spPr>
          <c:txPr>
            <a:bodyPr rot="-54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crossAx val="424925128"/>
        <c:crosses val="autoZero"/>
        <c:crossBetween val="between"/>
      </c:valAx>
      <c:spPr>
        <a:noFill/>
        <a:ln>
          <a:solidFill>
            <a:schemeClr val="tx1"/>
          </a:solid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tx1"/>
          </a:solidFill>
          <a:latin typeface="Arial" panose="020B0604020202020204" pitchFamily="34" charset="0"/>
          <a:cs typeface="Arial" panose="020B0604020202020204" pitchFamily="34" charset="0"/>
        </a:defRPr>
      </a:pPr>
      <a:endParaRPr lang="nl-NL"/>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1587064116985378"/>
          <c:y val="4.2545079227920127E-2"/>
          <c:w val="0.5447632170978628"/>
          <c:h val="0.89418890624480707"/>
        </c:manualLayout>
      </c:layout>
      <c:pieChart>
        <c:varyColors val="1"/>
        <c:ser>
          <c:idx val="0"/>
          <c:order val="0"/>
          <c:spPr>
            <a:solidFill>
              <a:schemeClr val="tx1">
                <a:lumMod val="50000"/>
                <a:lumOff val="50000"/>
              </a:schemeClr>
            </a:solidFill>
          </c:spPr>
          <c:dPt>
            <c:idx val="0"/>
            <c:bubble3D val="0"/>
            <c:spPr>
              <a:solidFill>
                <a:srgbClr val="C00000"/>
              </a:solidFill>
              <a:ln>
                <a:noFill/>
              </a:ln>
              <a:effectLst/>
            </c:spPr>
            <c:extLst>
              <c:ext xmlns:c16="http://schemas.microsoft.com/office/drawing/2014/chart" uri="{C3380CC4-5D6E-409C-BE32-E72D297353CC}">
                <c16:uniqueId val="{00000001-B4CF-4DEB-A641-90E4870298BE}"/>
              </c:ext>
            </c:extLst>
          </c:dPt>
          <c:dPt>
            <c:idx val="1"/>
            <c:bubble3D val="0"/>
            <c:spPr>
              <a:solidFill>
                <a:schemeClr val="accent6">
                  <a:lumMod val="75000"/>
                </a:schemeClr>
              </a:solidFill>
              <a:ln>
                <a:noFill/>
              </a:ln>
              <a:effectLst/>
            </c:spPr>
            <c:extLst>
              <c:ext xmlns:c16="http://schemas.microsoft.com/office/drawing/2014/chart" uri="{C3380CC4-5D6E-409C-BE32-E72D297353CC}">
                <c16:uniqueId val="{00000003-B4CF-4DEB-A641-90E4870298BE}"/>
              </c:ext>
            </c:extLst>
          </c:dPt>
          <c:dPt>
            <c:idx val="2"/>
            <c:bubble3D val="0"/>
            <c:spPr>
              <a:solidFill>
                <a:schemeClr val="bg1">
                  <a:lumMod val="85000"/>
                </a:schemeClr>
              </a:solidFill>
              <a:ln>
                <a:noFill/>
              </a:ln>
              <a:effectLst/>
            </c:spPr>
            <c:extLst>
              <c:ext xmlns:c16="http://schemas.microsoft.com/office/drawing/2014/chart" uri="{C3380CC4-5D6E-409C-BE32-E72D297353CC}">
                <c16:uniqueId val="{00000005-B4CF-4DEB-A641-90E4870298BE}"/>
              </c:ext>
            </c:extLst>
          </c:dPt>
          <c:dPt>
            <c:idx val="3"/>
            <c:bubble3D val="0"/>
            <c:spPr>
              <a:solidFill>
                <a:schemeClr val="tx2">
                  <a:lumMod val="20000"/>
                  <a:lumOff val="80000"/>
                </a:schemeClr>
              </a:solidFill>
              <a:ln>
                <a:noFill/>
              </a:ln>
              <a:effectLst/>
            </c:spPr>
            <c:extLst>
              <c:ext xmlns:c16="http://schemas.microsoft.com/office/drawing/2014/chart" uri="{C3380CC4-5D6E-409C-BE32-E72D297353CC}">
                <c16:uniqueId val="{00000007-B4CF-4DEB-A641-90E4870298BE}"/>
              </c:ext>
            </c:extLst>
          </c:dPt>
          <c:dPt>
            <c:idx val="4"/>
            <c:bubble3D val="0"/>
            <c:spPr>
              <a:solidFill>
                <a:schemeClr val="accent2">
                  <a:lumMod val="20000"/>
                  <a:lumOff val="80000"/>
                </a:schemeClr>
              </a:solidFill>
              <a:ln>
                <a:noFill/>
              </a:ln>
              <a:effectLst/>
            </c:spPr>
            <c:extLst>
              <c:ext xmlns:c16="http://schemas.microsoft.com/office/drawing/2014/chart" uri="{C3380CC4-5D6E-409C-BE32-E72D297353CC}">
                <c16:uniqueId val="{00000009-B4CF-4DEB-A641-90E4870298BE}"/>
              </c:ext>
            </c:extLst>
          </c:dPt>
          <c:dPt>
            <c:idx val="5"/>
            <c:bubble3D val="0"/>
            <c:spPr>
              <a:solidFill>
                <a:schemeClr val="accent6">
                  <a:lumMod val="20000"/>
                  <a:lumOff val="80000"/>
                </a:schemeClr>
              </a:solidFill>
              <a:ln>
                <a:noFill/>
              </a:ln>
              <a:effectLst/>
            </c:spPr>
            <c:extLst>
              <c:ext xmlns:c16="http://schemas.microsoft.com/office/drawing/2014/chart" uri="{C3380CC4-5D6E-409C-BE32-E72D297353CC}">
                <c16:uniqueId val="{0000000B-B4CF-4DEB-A641-90E4870298BE}"/>
              </c:ext>
            </c:extLst>
          </c:dPt>
          <c:dPt>
            <c:idx val="6"/>
            <c:bubble3D val="0"/>
            <c:spPr>
              <a:solidFill>
                <a:schemeClr val="accent4">
                  <a:lumMod val="40000"/>
                  <a:lumOff val="60000"/>
                </a:schemeClr>
              </a:solidFill>
              <a:ln>
                <a:noFill/>
              </a:ln>
              <a:effectLst/>
            </c:spPr>
            <c:extLst>
              <c:ext xmlns:c16="http://schemas.microsoft.com/office/drawing/2014/chart" uri="{C3380CC4-5D6E-409C-BE32-E72D297353CC}">
                <c16:uniqueId val="{0000000D-B4CF-4DEB-A641-90E4870298BE}"/>
              </c:ext>
            </c:extLst>
          </c:dPt>
          <c:dPt>
            <c:idx val="7"/>
            <c:bubble3D val="0"/>
            <c:spPr>
              <a:solidFill>
                <a:schemeClr val="tx1">
                  <a:lumMod val="50000"/>
                  <a:lumOff val="50000"/>
                </a:schemeClr>
              </a:solidFill>
              <a:ln>
                <a:noFill/>
              </a:ln>
              <a:effectLst/>
            </c:spPr>
            <c:extLst>
              <c:ext xmlns:c16="http://schemas.microsoft.com/office/drawing/2014/chart" uri="{C3380CC4-5D6E-409C-BE32-E72D297353CC}">
                <c16:uniqueId val="{0000000F-B4CF-4DEB-A641-90E4870298BE}"/>
              </c:ext>
            </c:extLst>
          </c:dPt>
          <c:dPt>
            <c:idx val="8"/>
            <c:bubble3D val="0"/>
            <c:spPr>
              <a:solidFill>
                <a:schemeClr val="tx1">
                  <a:lumMod val="50000"/>
                  <a:lumOff val="50000"/>
                </a:schemeClr>
              </a:solidFill>
              <a:ln>
                <a:noFill/>
              </a:ln>
              <a:effectLst/>
            </c:spPr>
            <c:extLst>
              <c:ext xmlns:c16="http://schemas.microsoft.com/office/drawing/2014/chart" uri="{C3380CC4-5D6E-409C-BE32-E72D297353CC}">
                <c16:uniqueId val="{00000011-B4CF-4DEB-A641-90E4870298BE}"/>
              </c:ext>
            </c:extLst>
          </c:dPt>
          <c:dPt>
            <c:idx val="9"/>
            <c:bubble3D val="0"/>
            <c:spPr>
              <a:solidFill>
                <a:schemeClr val="tx1">
                  <a:lumMod val="50000"/>
                  <a:lumOff val="50000"/>
                </a:schemeClr>
              </a:solidFill>
              <a:ln>
                <a:noFill/>
              </a:ln>
              <a:effectLst/>
            </c:spPr>
            <c:extLst>
              <c:ext xmlns:c16="http://schemas.microsoft.com/office/drawing/2014/chart" uri="{C3380CC4-5D6E-409C-BE32-E72D297353CC}">
                <c16:uniqueId val="{00000013-B4CF-4DEB-A641-90E4870298BE}"/>
              </c:ext>
            </c:extLst>
          </c:dPt>
          <c:dPt>
            <c:idx val="10"/>
            <c:bubble3D val="0"/>
            <c:spPr>
              <a:solidFill>
                <a:schemeClr val="tx1">
                  <a:lumMod val="50000"/>
                  <a:lumOff val="50000"/>
                </a:schemeClr>
              </a:solidFill>
              <a:ln>
                <a:noFill/>
              </a:ln>
              <a:effectLst/>
            </c:spPr>
            <c:extLst>
              <c:ext xmlns:c16="http://schemas.microsoft.com/office/drawing/2014/chart" uri="{C3380CC4-5D6E-409C-BE32-E72D297353CC}">
                <c16:uniqueId val="{00000015-B4CF-4DEB-A641-90E4870298BE}"/>
              </c:ext>
            </c:extLst>
          </c:dPt>
          <c:cat>
            <c:strRef>
              <c:f>'FGND_for_plots (3DDD) (2)'!$A$212:$A$218</c:f>
              <c:strCache>
                <c:ptCount val="7"/>
                <c:pt idx="0">
                  <c:v>Negative impacts</c:v>
                </c:pt>
                <c:pt idx="1">
                  <c:v>Positives</c:v>
                </c:pt>
                <c:pt idx="2">
                  <c:v>Extra information</c:v>
                </c:pt>
                <c:pt idx="3">
                  <c:v>Aggravating factor</c:v>
                </c:pt>
                <c:pt idx="4">
                  <c:v>Prediction provided</c:v>
                </c:pt>
                <c:pt idx="5">
                  <c:v>Alleviating factor</c:v>
                </c:pt>
                <c:pt idx="6">
                  <c:v>Alleviating/aggravating factor</c:v>
                </c:pt>
              </c:strCache>
            </c:strRef>
          </c:cat>
          <c:val>
            <c:numRef>
              <c:f>'FGND_for_plots (3DDD) (2)'!$B$212:$B$218</c:f>
              <c:numCache>
                <c:formatCode>General</c:formatCode>
                <c:ptCount val="7"/>
                <c:pt idx="0">
                  <c:v>2597</c:v>
                </c:pt>
                <c:pt idx="1">
                  <c:v>2046</c:v>
                </c:pt>
                <c:pt idx="2">
                  <c:v>1534</c:v>
                </c:pt>
                <c:pt idx="3">
                  <c:v>151</c:v>
                </c:pt>
                <c:pt idx="4">
                  <c:v>146</c:v>
                </c:pt>
                <c:pt idx="5">
                  <c:v>82</c:v>
                </c:pt>
                <c:pt idx="6">
                  <c:v>18</c:v>
                </c:pt>
              </c:numCache>
            </c:numRef>
          </c:val>
          <c:extLst>
            <c:ext xmlns:c16="http://schemas.microsoft.com/office/drawing/2014/chart" uri="{C3380CC4-5D6E-409C-BE32-E72D297353CC}">
              <c16:uniqueId val="{00000016-B4CF-4DEB-A641-90E4870298BE}"/>
            </c:ext>
          </c:extLst>
        </c:ser>
        <c:dLbls>
          <c:showLegendKey val="0"/>
          <c:showVal val="0"/>
          <c:showCatName val="0"/>
          <c:showSerName val="0"/>
          <c:showPercent val="0"/>
          <c:showBubbleSize val="0"/>
          <c:showLeaderLines val="1"/>
        </c:dLbls>
        <c:firstSliceAng val="0"/>
      </c:pieChart>
      <c:spPr>
        <a:noFill/>
        <a:ln>
          <a:noFill/>
        </a:ln>
        <a:effectLst/>
      </c:spPr>
    </c:plotArea>
    <c:legend>
      <c:legendPos val="r"/>
      <c:layout>
        <c:manualLayout>
          <c:xMode val="edge"/>
          <c:yMode val="edge"/>
          <c:x val="1.9135221217433551E-2"/>
          <c:y val="7.7105249006167748E-2"/>
          <c:w val="0.49152857233328406"/>
          <c:h val="0.9228948211276824"/>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tx1"/>
          </a:solidFill>
          <a:latin typeface="Arial" panose="020B0604020202020204" pitchFamily="34" charset="0"/>
          <a:cs typeface="Arial" panose="020B0604020202020204" pitchFamily="34" charset="0"/>
        </a:defRPr>
      </a:pPr>
      <a:endParaRPr lang="nl-NL"/>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0" i="0" u="none" strike="noStrike" kern="1200" spc="0" baseline="0">
                <a:solidFill>
                  <a:schemeClr val="tx1"/>
                </a:solidFill>
                <a:latin typeface="Arial" panose="020B0604020202020204" pitchFamily="34" charset="0"/>
                <a:ea typeface="+mn-ea"/>
                <a:cs typeface="Arial" panose="020B0604020202020204" pitchFamily="34" charset="0"/>
              </a:defRPr>
            </a:pPr>
            <a:r>
              <a:rPr lang="en-GB" sz="1100"/>
              <a:t>Water access impacts</a:t>
            </a:r>
          </a:p>
        </c:rich>
      </c:tx>
      <c:layout>
        <c:manualLayout>
          <c:xMode val="edge"/>
          <c:yMode val="edge"/>
          <c:x val="0.52908150855108693"/>
          <c:y val="7.8707469258650367E-2"/>
        </c:manualLayout>
      </c:layout>
      <c:overlay val="0"/>
      <c:spPr>
        <a:noFill/>
        <a:ln>
          <a:noFill/>
        </a:ln>
        <a:effectLst/>
      </c:spPr>
      <c:txPr>
        <a:bodyPr rot="0" spcFirstLastPara="1" vertOverflow="ellipsis" vert="horz" wrap="square" anchor="ctr" anchorCtr="1"/>
        <a:lstStyle/>
        <a:p>
          <a:pPr>
            <a:defRPr sz="1100" b="0" i="0" u="none" strike="noStrike" kern="1200" spc="0" baseline="0">
              <a:solidFill>
                <a:schemeClr val="tx1"/>
              </a:solidFill>
              <a:latin typeface="Arial" panose="020B0604020202020204" pitchFamily="34" charset="0"/>
              <a:ea typeface="+mn-ea"/>
              <a:cs typeface="Arial" panose="020B0604020202020204" pitchFamily="34" charset="0"/>
            </a:defRPr>
          </a:pPr>
          <a:endParaRPr lang="nl-NL"/>
        </a:p>
      </c:txPr>
    </c:title>
    <c:autoTitleDeleted val="0"/>
    <c:plotArea>
      <c:layout>
        <c:manualLayout>
          <c:layoutTarget val="inner"/>
          <c:xMode val="edge"/>
          <c:yMode val="edge"/>
          <c:x val="0.19436555395395966"/>
          <c:y val="4.8407212932900845E-2"/>
          <c:w val="0.78538003253981792"/>
          <c:h val="0.45574978940805516"/>
        </c:manualLayout>
      </c:layout>
      <c:barChart>
        <c:barDir val="col"/>
        <c:grouping val="clustered"/>
        <c:varyColors val="0"/>
        <c:ser>
          <c:idx val="0"/>
          <c:order val="0"/>
          <c:spPr>
            <a:solidFill>
              <a:srgbClr val="00B0F0"/>
            </a:solidFill>
            <a:ln>
              <a:noFill/>
            </a:ln>
            <a:effectLst/>
          </c:spPr>
          <c:invertIfNegative val="0"/>
          <c:dPt>
            <c:idx val="0"/>
            <c:invertIfNegative val="0"/>
            <c:bubble3D val="0"/>
            <c:spPr>
              <a:solidFill>
                <a:srgbClr val="00B0F0"/>
              </a:solidFill>
              <a:ln>
                <a:noFill/>
              </a:ln>
              <a:effectLst/>
            </c:spPr>
            <c:extLst>
              <c:ext xmlns:c16="http://schemas.microsoft.com/office/drawing/2014/chart" uri="{C3380CC4-5D6E-409C-BE32-E72D297353CC}">
                <c16:uniqueId val="{00000001-293D-4921-B655-E55F2E6A9466}"/>
              </c:ext>
            </c:extLst>
          </c:dPt>
          <c:dPt>
            <c:idx val="2"/>
            <c:invertIfNegative val="0"/>
            <c:bubble3D val="0"/>
            <c:spPr>
              <a:solidFill>
                <a:srgbClr val="00B0F0"/>
              </a:solidFill>
              <a:ln>
                <a:noFill/>
              </a:ln>
              <a:effectLst/>
            </c:spPr>
            <c:extLst>
              <c:ext xmlns:c16="http://schemas.microsoft.com/office/drawing/2014/chart" uri="{C3380CC4-5D6E-409C-BE32-E72D297353CC}">
                <c16:uniqueId val="{00000003-293D-4921-B655-E55F2E6A9466}"/>
              </c:ext>
            </c:extLst>
          </c:dPt>
          <c:dPt>
            <c:idx val="3"/>
            <c:invertIfNegative val="0"/>
            <c:bubble3D val="0"/>
            <c:spPr>
              <a:solidFill>
                <a:srgbClr val="00B0F0"/>
              </a:solidFill>
              <a:ln>
                <a:noFill/>
              </a:ln>
              <a:effectLst/>
            </c:spPr>
            <c:extLst>
              <c:ext xmlns:c16="http://schemas.microsoft.com/office/drawing/2014/chart" uri="{C3380CC4-5D6E-409C-BE32-E72D297353CC}">
                <c16:uniqueId val="{00000005-293D-4921-B655-E55F2E6A9466}"/>
              </c:ext>
            </c:extLst>
          </c:dPt>
          <c:dPt>
            <c:idx val="7"/>
            <c:invertIfNegative val="0"/>
            <c:bubble3D val="0"/>
            <c:spPr>
              <a:solidFill>
                <a:srgbClr val="00B0F0"/>
              </a:solidFill>
              <a:ln>
                <a:noFill/>
              </a:ln>
              <a:effectLst/>
            </c:spPr>
            <c:extLst>
              <c:ext xmlns:c16="http://schemas.microsoft.com/office/drawing/2014/chart" uri="{C3380CC4-5D6E-409C-BE32-E72D297353CC}">
                <c16:uniqueId val="{00000007-293D-4921-B655-E55F2E6A9466}"/>
              </c:ext>
            </c:extLst>
          </c:dPt>
          <c:dPt>
            <c:idx val="9"/>
            <c:invertIfNegative val="0"/>
            <c:bubble3D val="0"/>
            <c:spPr>
              <a:solidFill>
                <a:srgbClr val="00B0F0"/>
              </a:solidFill>
              <a:ln>
                <a:noFill/>
              </a:ln>
              <a:effectLst/>
            </c:spPr>
            <c:extLst>
              <c:ext xmlns:c16="http://schemas.microsoft.com/office/drawing/2014/chart" uri="{C3380CC4-5D6E-409C-BE32-E72D297353CC}">
                <c16:uniqueId val="{00000009-293D-4921-B655-E55F2E6A9466}"/>
              </c:ext>
            </c:extLst>
          </c:dPt>
          <c:dPt>
            <c:idx val="10"/>
            <c:invertIfNegative val="0"/>
            <c:bubble3D val="0"/>
            <c:spPr>
              <a:solidFill>
                <a:srgbClr val="00B0F0"/>
              </a:solidFill>
              <a:ln>
                <a:noFill/>
              </a:ln>
              <a:effectLst/>
            </c:spPr>
            <c:extLst>
              <c:ext xmlns:c16="http://schemas.microsoft.com/office/drawing/2014/chart" uri="{C3380CC4-5D6E-409C-BE32-E72D297353CC}">
                <c16:uniqueId val="{0000000B-293D-4921-B655-E55F2E6A9466}"/>
              </c:ext>
            </c:extLst>
          </c:dPt>
          <c:cat>
            <c:strRef>
              <c:f>('FGND_for_plots (3DDD) (2)'!$A$108:$A$110,'FGND_for_plots (3DDD) (2)'!$A$113:$A$114,'FGND_for_plots (3DDD) (2)'!$A$116,'FGND_for_plots (3DDD) (2)'!$A$118:$A$120,'FGND_for_plots (3DDD) (2)'!$A$123,'FGND_for_plots (3DDD) (2)'!$A$125,'FGND_for_plots (3DDD) (2)'!$A$128:$A$130,'FGND_for_plots (3DDD) (2)'!$A$136,'FGND_for_plots (3DDD) (2)'!$A$139,'FGND_for_plots (3DDD) (2)'!$A$146:$A$147)</c:f>
              <c:strCache>
                <c:ptCount val="18"/>
                <c:pt idx="0">
                  <c:v>Water trucks necessary in some communities</c:v>
                </c:pt>
                <c:pt idx="1">
                  <c:v>Water scarcity: localised</c:v>
                </c:pt>
                <c:pt idx="2">
                  <c:v>Water for human consumption: low availability</c:v>
                </c:pt>
                <c:pt idx="3">
                  <c:v>Reservoirs little replenished</c:v>
                </c:pt>
                <c:pt idx="4">
                  <c:v>Reservoir levels low</c:v>
                </c:pt>
                <c:pt idx="5">
                  <c:v>Water levels low</c:v>
                </c:pt>
                <c:pt idx="6">
                  <c:v>Insufficient water for irrigation</c:v>
                </c:pt>
                <c:pt idx="7">
                  <c:v>Water for animal consumption: low availability</c:v>
                </c:pt>
                <c:pt idx="8">
                  <c:v>Reservoirs empty</c:v>
                </c:pt>
                <c:pt idx="9">
                  <c:v>Groundwater level dropping</c:v>
                </c:pt>
                <c:pt idx="10">
                  <c:v>Water scarcity: critical</c:v>
                </c:pt>
                <c:pt idx="11">
                  <c:v>Low reservoir levels in external municipality water source</c:v>
                </c:pt>
                <c:pt idx="12">
                  <c:v>Water quality poor</c:v>
                </c:pt>
                <c:pt idx="13">
                  <c:v>Reservoir losses due to excessive evaporation</c:v>
                </c:pt>
                <c:pt idx="14">
                  <c:v>Water supply rationing</c:v>
                </c:pt>
                <c:pt idx="15">
                  <c:v>Urban water supply difficulties</c:v>
                </c:pt>
                <c:pt idx="16">
                  <c:v>Wells dried up</c:v>
                </c:pt>
                <c:pt idx="17">
                  <c:v>River stopped flowing</c:v>
                </c:pt>
              </c:strCache>
            </c:strRef>
          </c:cat>
          <c:val>
            <c:numRef>
              <c:f>('FGND_for_plots (3DDD) (2)'!$B$108:$B$110,'FGND_for_plots (3DDD) (2)'!$B$113:$B$114,'FGND_for_plots (3DDD) (2)'!$B$116,'FGND_for_plots (3DDD) (2)'!$B$118:$B$120,'FGND_for_plots (3DDD) (2)'!$B$123,'FGND_for_plots (3DDD) (2)'!$B$125,'FGND_for_plots (3DDD) (2)'!$B$128:$B$130,'FGND_for_plots (3DDD) (2)'!$B$136,'FGND_for_plots (3DDD) (2)'!$B$139,'FGND_for_plots (3DDD) (2)'!$B$146:$B$147)</c:f>
              <c:numCache>
                <c:formatCode>General</c:formatCode>
                <c:ptCount val="18"/>
                <c:pt idx="0">
                  <c:v>206</c:v>
                </c:pt>
                <c:pt idx="1">
                  <c:v>175</c:v>
                </c:pt>
                <c:pt idx="2">
                  <c:v>159</c:v>
                </c:pt>
                <c:pt idx="3">
                  <c:v>119</c:v>
                </c:pt>
                <c:pt idx="4">
                  <c:v>113</c:v>
                </c:pt>
                <c:pt idx="5">
                  <c:v>105</c:v>
                </c:pt>
                <c:pt idx="6">
                  <c:v>66</c:v>
                </c:pt>
                <c:pt idx="7">
                  <c:v>63</c:v>
                </c:pt>
                <c:pt idx="8">
                  <c:v>45</c:v>
                </c:pt>
                <c:pt idx="9">
                  <c:v>37</c:v>
                </c:pt>
                <c:pt idx="10">
                  <c:v>29</c:v>
                </c:pt>
                <c:pt idx="11">
                  <c:v>19</c:v>
                </c:pt>
                <c:pt idx="12">
                  <c:v>18</c:v>
                </c:pt>
                <c:pt idx="13">
                  <c:v>18</c:v>
                </c:pt>
                <c:pt idx="14">
                  <c:v>7</c:v>
                </c:pt>
                <c:pt idx="15">
                  <c:v>4</c:v>
                </c:pt>
                <c:pt idx="16">
                  <c:v>2</c:v>
                </c:pt>
                <c:pt idx="17">
                  <c:v>2</c:v>
                </c:pt>
              </c:numCache>
            </c:numRef>
          </c:val>
          <c:extLst>
            <c:ext xmlns:c16="http://schemas.microsoft.com/office/drawing/2014/chart" uri="{C3380CC4-5D6E-409C-BE32-E72D297353CC}">
              <c16:uniqueId val="{0000000C-293D-4921-B655-E55F2E6A9466}"/>
            </c:ext>
          </c:extLst>
        </c:ser>
        <c:dLbls>
          <c:showLegendKey val="0"/>
          <c:showVal val="0"/>
          <c:showCatName val="0"/>
          <c:showSerName val="0"/>
          <c:showPercent val="0"/>
          <c:showBubbleSize val="0"/>
        </c:dLbls>
        <c:gapWidth val="10"/>
        <c:axId val="424925128"/>
        <c:axId val="424920536"/>
      </c:barChart>
      <c:catAx>
        <c:axId val="424925128"/>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8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crossAx val="424920536"/>
        <c:crosses val="autoZero"/>
        <c:auto val="1"/>
        <c:lblAlgn val="ctr"/>
        <c:lblOffset val="100"/>
        <c:noMultiLvlLbl val="0"/>
      </c:catAx>
      <c:valAx>
        <c:axId val="424920536"/>
        <c:scaling>
          <c:orientation val="minMax"/>
        </c:scaling>
        <c:delete val="0"/>
        <c:axPos val="l"/>
        <c:title>
          <c:tx>
            <c:rich>
              <a:bodyPr rot="-54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r>
                  <a:rPr lang="en-GB" sz="900"/>
                  <a:t>Number of occurrences</a:t>
                </a:r>
              </a:p>
            </c:rich>
          </c:tx>
          <c:overlay val="0"/>
          <c:spPr>
            <a:noFill/>
            <a:ln>
              <a:noFill/>
            </a:ln>
            <a:effectLst/>
          </c:spPr>
          <c:txPr>
            <a:bodyPr rot="-54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crossAx val="424925128"/>
        <c:crosses val="autoZero"/>
        <c:crossBetween val="between"/>
      </c:valAx>
      <c:spPr>
        <a:noFill/>
        <a:ln>
          <a:solidFill>
            <a:schemeClr val="tx1"/>
          </a:solid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tx1"/>
          </a:solidFill>
          <a:latin typeface="Arial" panose="020B0604020202020204" pitchFamily="34" charset="0"/>
          <a:cs typeface="Arial" panose="020B0604020202020204" pitchFamily="34" charset="0"/>
        </a:defRPr>
      </a:pPr>
      <a:endParaRPr lang="nl-NL"/>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0" i="0" u="none" strike="noStrike" kern="1200" spc="0" baseline="0">
                <a:solidFill>
                  <a:schemeClr val="tx1"/>
                </a:solidFill>
                <a:latin typeface="Arial" panose="020B0604020202020204" pitchFamily="34" charset="0"/>
                <a:ea typeface="+mn-ea"/>
                <a:cs typeface="Arial" panose="020B0604020202020204" pitchFamily="34" charset="0"/>
              </a:defRPr>
            </a:pPr>
            <a:r>
              <a:rPr lang="en-GB" sz="1100"/>
              <a:t>Rainfall</a:t>
            </a:r>
          </a:p>
        </c:rich>
      </c:tx>
      <c:layout>
        <c:manualLayout>
          <c:xMode val="edge"/>
          <c:yMode val="edge"/>
          <c:x val="0.63797406960182423"/>
          <c:y val="6.2308590159428946E-2"/>
        </c:manualLayout>
      </c:layout>
      <c:overlay val="0"/>
      <c:spPr>
        <a:noFill/>
        <a:ln>
          <a:noFill/>
        </a:ln>
        <a:effectLst/>
      </c:spPr>
      <c:txPr>
        <a:bodyPr rot="0" spcFirstLastPara="1" vertOverflow="ellipsis" vert="horz" wrap="square" anchor="ctr" anchorCtr="1"/>
        <a:lstStyle/>
        <a:p>
          <a:pPr>
            <a:defRPr sz="1100" b="0" i="0" u="none" strike="noStrike" kern="1200" spc="0" baseline="0">
              <a:solidFill>
                <a:schemeClr val="tx1"/>
              </a:solidFill>
              <a:latin typeface="Arial" panose="020B0604020202020204" pitchFamily="34" charset="0"/>
              <a:ea typeface="+mn-ea"/>
              <a:cs typeface="Arial" panose="020B0604020202020204" pitchFamily="34" charset="0"/>
            </a:defRPr>
          </a:pPr>
          <a:endParaRPr lang="nl-NL"/>
        </a:p>
      </c:txPr>
    </c:title>
    <c:autoTitleDeleted val="0"/>
    <c:plotArea>
      <c:layout>
        <c:manualLayout>
          <c:layoutTarget val="inner"/>
          <c:xMode val="edge"/>
          <c:yMode val="edge"/>
          <c:x val="0.25532084556767337"/>
          <c:y val="4.8407212932900845E-2"/>
          <c:w val="0.70318507934843411"/>
          <c:h val="0.45574978940805516"/>
        </c:manualLayout>
      </c:layout>
      <c:barChart>
        <c:barDir val="col"/>
        <c:grouping val="clustered"/>
        <c:varyColors val="0"/>
        <c:ser>
          <c:idx val="0"/>
          <c:order val="0"/>
          <c:spPr>
            <a:solidFill>
              <a:schemeClr val="accent1">
                <a:lumMod val="20000"/>
                <a:lumOff val="80000"/>
              </a:schemeClr>
            </a:solidFill>
            <a:ln>
              <a:noFill/>
            </a:ln>
            <a:effectLst/>
          </c:spPr>
          <c:invertIfNegative val="0"/>
          <c:dPt>
            <c:idx val="0"/>
            <c:invertIfNegative val="0"/>
            <c:bubble3D val="0"/>
            <c:spPr>
              <a:solidFill>
                <a:schemeClr val="accent1">
                  <a:lumMod val="20000"/>
                  <a:lumOff val="80000"/>
                </a:schemeClr>
              </a:solidFill>
              <a:ln>
                <a:noFill/>
              </a:ln>
              <a:effectLst/>
            </c:spPr>
            <c:extLst>
              <c:ext xmlns:c16="http://schemas.microsoft.com/office/drawing/2014/chart" uri="{C3380CC4-5D6E-409C-BE32-E72D297353CC}">
                <c16:uniqueId val="{00000001-FC9C-4800-95CA-1E2910B574F3}"/>
              </c:ext>
            </c:extLst>
          </c:dPt>
          <c:dPt>
            <c:idx val="2"/>
            <c:invertIfNegative val="0"/>
            <c:bubble3D val="0"/>
            <c:spPr>
              <a:solidFill>
                <a:schemeClr val="accent1">
                  <a:lumMod val="20000"/>
                  <a:lumOff val="80000"/>
                </a:schemeClr>
              </a:solidFill>
              <a:ln>
                <a:noFill/>
              </a:ln>
              <a:effectLst/>
            </c:spPr>
            <c:extLst>
              <c:ext xmlns:c16="http://schemas.microsoft.com/office/drawing/2014/chart" uri="{C3380CC4-5D6E-409C-BE32-E72D297353CC}">
                <c16:uniqueId val="{00000003-FC9C-4800-95CA-1E2910B574F3}"/>
              </c:ext>
            </c:extLst>
          </c:dPt>
          <c:dPt>
            <c:idx val="3"/>
            <c:invertIfNegative val="0"/>
            <c:bubble3D val="0"/>
            <c:spPr>
              <a:solidFill>
                <a:schemeClr val="accent1">
                  <a:lumMod val="20000"/>
                  <a:lumOff val="80000"/>
                </a:schemeClr>
              </a:solidFill>
              <a:ln>
                <a:noFill/>
              </a:ln>
              <a:effectLst/>
            </c:spPr>
            <c:extLst>
              <c:ext xmlns:c16="http://schemas.microsoft.com/office/drawing/2014/chart" uri="{C3380CC4-5D6E-409C-BE32-E72D297353CC}">
                <c16:uniqueId val="{00000005-FC9C-4800-95CA-1E2910B574F3}"/>
              </c:ext>
            </c:extLst>
          </c:dPt>
          <c:dPt>
            <c:idx val="5"/>
            <c:invertIfNegative val="0"/>
            <c:bubble3D val="0"/>
            <c:spPr>
              <a:solidFill>
                <a:schemeClr val="accent1">
                  <a:lumMod val="75000"/>
                </a:schemeClr>
              </a:solidFill>
              <a:ln>
                <a:noFill/>
              </a:ln>
              <a:effectLst/>
            </c:spPr>
            <c:extLst>
              <c:ext xmlns:c16="http://schemas.microsoft.com/office/drawing/2014/chart" uri="{C3380CC4-5D6E-409C-BE32-E72D297353CC}">
                <c16:uniqueId val="{00000007-FC9C-4800-95CA-1E2910B574F3}"/>
              </c:ext>
            </c:extLst>
          </c:dPt>
          <c:dPt>
            <c:idx val="7"/>
            <c:invertIfNegative val="0"/>
            <c:bubble3D val="0"/>
            <c:spPr>
              <a:solidFill>
                <a:schemeClr val="accent1">
                  <a:lumMod val="20000"/>
                  <a:lumOff val="80000"/>
                </a:schemeClr>
              </a:solidFill>
              <a:ln>
                <a:noFill/>
              </a:ln>
              <a:effectLst/>
            </c:spPr>
            <c:extLst>
              <c:ext xmlns:c16="http://schemas.microsoft.com/office/drawing/2014/chart" uri="{C3380CC4-5D6E-409C-BE32-E72D297353CC}">
                <c16:uniqueId val="{00000009-FC9C-4800-95CA-1E2910B574F3}"/>
              </c:ext>
            </c:extLst>
          </c:dPt>
          <c:dPt>
            <c:idx val="9"/>
            <c:invertIfNegative val="0"/>
            <c:bubble3D val="0"/>
            <c:spPr>
              <a:solidFill>
                <a:schemeClr val="accent1">
                  <a:lumMod val="75000"/>
                </a:schemeClr>
              </a:solidFill>
              <a:ln>
                <a:noFill/>
              </a:ln>
              <a:effectLst/>
            </c:spPr>
            <c:extLst>
              <c:ext xmlns:c16="http://schemas.microsoft.com/office/drawing/2014/chart" uri="{C3380CC4-5D6E-409C-BE32-E72D297353CC}">
                <c16:uniqueId val="{0000000B-FC9C-4800-95CA-1E2910B574F3}"/>
              </c:ext>
            </c:extLst>
          </c:dPt>
          <c:dPt>
            <c:idx val="10"/>
            <c:invertIfNegative val="0"/>
            <c:bubble3D val="0"/>
            <c:spPr>
              <a:solidFill>
                <a:schemeClr val="accent1">
                  <a:lumMod val="20000"/>
                  <a:lumOff val="80000"/>
                </a:schemeClr>
              </a:solidFill>
              <a:ln>
                <a:noFill/>
              </a:ln>
              <a:effectLst/>
            </c:spPr>
            <c:extLst>
              <c:ext xmlns:c16="http://schemas.microsoft.com/office/drawing/2014/chart" uri="{C3380CC4-5D6E-409C-BE32-E72D297353CC}">
                <c16:uniqueId val="{0000000D-FC9C-4800-95CA-1E2910B574F3}"/>
              </c:ext>
            </c:extLst>
          </c:dPt>
          <c:cat>
            <c:strRef>
              <c:f>('FGND_for_plots (3DDD) (2)'!$A$106,'FGND_for_plots (3DDD) (2)'!$A$111:$A$112,'FGND_for_plots (3DDD) (2)'!$A$117,'FGND_for_plots (3DDD) (2)'!$A$131,'FGND_for_plots (3DDD) (2)'!$A$134,'FGND_for_plots (3DDD) (2)'!$A$143:$A$144)</c:f>
              <c:strCache>
                <c:ptCount val="8"/>
                <c:pt idx="0">
                  <c:v>Rainfall low</c:v>
                </c:pt>
                <c:pt idx="1">
                  <c:v>Rainfall localised</c:v>
                </c:pt>
                <c:pt idx="2">
                  <c:v>Veranico occurred</c:v>
                </c:pt>
                <c:pt idx="3">
                  <c:v>No rainfall</c:v>
                </c:pt>
                <c:pt idx="4">
                  <c:v>Localised flooding</c:v>
                </c:pt>
                <c:pt idx="5">
                  <c:v>Constant drought (aridity?)</c:v>
                </c:pt>
                <c:pt idx="6">
                  <c:v>Very high temperature</c:v>
                </c:pt>
                <c:pt idx="7">
                  <c:v>State of emergency due to heavy rain and some dams broke</c:v>
                </c:pt>
              </c:strCache>
            </c:strRef>
          </c:cat>
          <c:val>
            <c:numRef>
              <c:f>('FGND_for_plots (3DDD) (2)'!$B$106,'FGND_for_plots (3DDD) (2)'!$B$111:$B$112,'FGND_for_plots (3DDD) (2)'!$B$117,'FGND_for_plots (3DDD) (2)'!$B$131,'FGND_for_plots (3DDD) (2)'!$B$134,'FGND_for_plots (3DDD) (2)'!$B$143,'FGND_for_plots (3DDD) (2)'!$B$144)</c:f>
              <c:numCache>
                <c:formatCode>General</c:formatCode>
                <c:ptCount val="8"/>
                <c:pt idx="0">
                  <c:v>222</c:v>
                </c:pt>
                <c:pt idx="1">
                  <c:v>139</c:v>
                </c:pt>
                <c:pt idx="2">
                  <c:v>131</c:v>
                </c:pt>
                <c:pt idx="3">
                  <c:v>101</c:v>
                </c:pt>
                <c:pt idx="4">
                  <c:v>16</c:v>
                </c:pt>
                <c:pt idx="5">
                  <c:v>11</c:v>
                </c:pt>
                <c:pt idx="6">
                  <c:v>2</c:v>
                </c:pt>
                <c:pt idx="7">
                  <c:v>2</c:v>
                </c:pt>
              </c:numCache>
            </c:numRef>
          </c:val>
          <c:extLst>
            <c:ext xmlns:c16="http://schemas.microsoft.com/office/drawing/2014/chart" uri="{C3380CC4-5D6E-409C-BE32-E72D297353CC}">
              <c16:uniqueId val="{0000000E-FC9C-4800-95CA-1E2910B574F3}"/>
            </c:ext>
          </c:extLst>
        </c:ser>
        <c:dLbls>
          <c:showLegendKey val="0"/>
          <c:showVal val="0"/>
          <c:showCatName val="0"/>
          <c:showSerName val="0"/>
          <c:showPercent val="0"/>
          <c:showBubbleSize val="0"/>
        </c:dLbls>
        <c:gapWidth val="10"/>
        <c:axId val="424925128"/>
        <c:axId val="424920536"/>
      </c:barChart>
      <c:catAx>
        <c:axId val="424925128"/>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8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crossAx val="424920536"/>
        <c:crosses val="autoZero"/>
        <c:auto val="1"/>
        <c:lblAlgn val="ctr"/>
        <c:lblOffset val="100"/>
        <c:noMultiLvlLbl val="0"/>
      </c:catAx>
      <c:valAx>
        <c:axId val="424920536"/>
        <c:scaling>
          <c:orientation val="minMax"/>
        </c:scaling>
        <c:delete val="0"/>
        <c:axPos val="l"/>
        <c:title>
          <c:tx>
            <c:rich>
              <a:bodyPr rot="-54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r>
                  <a:rPr lang="en-GB" sz="900"/>
                  <a:t>Number of occurrences</a:t>
                </a:r>
              </a:p>
            </c:rich>
          </c:tx>
          <c:overlay val="0"/>
          <c:spPr>
            <a:noFill/>
            <a:ln>
              <a:noFill/>
            </a:ln>
            <a:effectLst/>
          </c:spPr>
          <c:txPr>
            <a:bodyPr rot="-54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crossAx val="424925128"/>
        <c:crosses val="autoZero"/>
        <c:crossBetween val="between"/>
      </c:valAx>
      <c:spPr>
        <a:noFill/>
        <a:ln>
          <a:solidFill>
            <a:schemeClr val="tx1"/>
          </a:solid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tx1"/>
          </a:solidFill>
          <a:latin typeface="Arial" panose="020B0604020202020204" pitchFamily="34" charset="0"/>
          <a:cs typeface="Arial" panose="020B0604020202020204" pitchFamily="34" charset="0"/>
        </a:defRPr>
      </a:pPr>
      <a:endParaRPr lang="nl-NL"/>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0" i="0" u="none" strike="noStrike" kern="1200" spc="0" baseline="0">
                <a:solidFill>
                  <a:schemeClr val="tx1"/>
                </a:solidFill>
                <a:latin typeface="Arial" panose="020B0604020202020204" pitchFamily="34" charset="0"/>
                <a:ea typeface="+mn-ea"/>
                <a:cs typeface="Arial" panose="020B0604020202020204" pitchFamily="34" charset="0"/>
              </a:defRPr>
            </a:pPr>
            <a:r>
              <a:rPr lang="en-GB" sz="1100"/>
              <a:t>Agricultural impacts</a:t>
            </a:r>
          </a:p>
        </c:rich>
      </c:tx>
      <c:layout>
        <c:manualLayout>
          <c:xMode val="edge"/>
          <c:yMode val="edge"/>
          <c:x val="0.39269260978581566"/>
          <c:y val="5.8646393459323744E-2"/>
        </c:manualLayout>
      </c:layout>
      <c:overlay val="0"/>
      <c:spPr>
        <a:noFill/>
        <a:ln>
          <a:noFill/>
        </a:ln>
        <a:effectLst/>
      </c:spPr>
      <c:txPr>
        <a:bodyPr rot="0" spcFirstLastPara="1" vertOverflow="ellipsis" vert="horz" wrap="square" anchor="ctr" anchorCtr="1"/>
        <a:lstStyle/>
        <a:p>
          <a:pPr>
            <a:defRPr sz="1100" b="0" i="0" u="none" strike="noStrike" kern="1200" spc="0" baseline="0">
              <a:solidFill>
                <a:schemeClr val="tx1"/>
              </a:solidFill>
              <a:latin typeface="Arial" panose="020B0604020202020204" pitchFamily="34" charset="0"/>
              <a:ea typeface="+mn-ea"/>
              <a:cs typeface="Arial" panose="020B0604020202020204" pitchFamily="34" charset="0"/>
            </a:defRPr>
          </a:pPr>
          <a:endParaRPr lang="nl-NL"/>
        </a:p>
      </c:txPr>
    </c:title>
    <c:autoTitleDeleted val="0"/>
    <c:plotArea>
      <c:layout>
        <c:manualLayout>
          <c:layoutTarget val="inner"/>
          <c:xMode val="edge"/>
          <c:yMode val="edge"/>
          <c:x val="0.23191131205923718"/>
          <c:y val="4.8407212932900845E-2"/>
          <c:w val="0.72410261445148205"/>
          <c:h val="0.45574978940805516"/>
        </c:manualLayout>
      </c:layout>
      <c:barChart>
        <c:barDir val="col"/>
        <c:grouping val="clustered"/>
        <c:varyColors val="0"/>
        <c:ser>
          <c:idx val="0"/>
          <c:order val="0"/>
          <c:spPr>
            <a:solidFill>
              <a:schemeClr val="bg1">
                <a:lumMod val="85000"/>
              </a:schemeClr>
            </a:solidFill>
            <a:ln>
              <a:noFill/>
            </a:ln>
            <a:effectLst/>
          </c:spPr>
          <c:invertIfNegative val="0"/>
          <c:dPt>
            <c:idx val="0"/>
            <c:invertIfNegative val="0"/>
            <c:bubble3D val="0"/>
            <c:spPr>
              <a:solidFill>
                <a:schemeClr val="bg1">
                  <a:lumMod val="85000"/>
                </a:schemeClr>
              </a:solidFill>
              <a:ln>
                <a:noFill/>
              </a:ln>
              <a:effectLst/>
            </c:spPr>
            <c:extLst>
              <c:ext xmlns:c16="http://schemas.microsoft.com/office/drawing/2014/chart" uri="{C3380CC4-5D6E-409C-BE32-E72D297353CC}">
                <c16:uniqueId val="{00000001-A25B-4360-968E-5E2BF990FE1D}"/>
              </c:ext>
            </c:extLst>
          </c:dPt>
          <c:dPt>
            <c:idx val="2"/>
            <c:invertIfNegative val="0"/>
            <c:bubble3D val="0"/>
            <c:spPr>
              <a:solidFill>
                <a:schemeClr val="bg1">
                  <a:lumMod val="85000"/>
                </a:schemeClr>
              </a:solidFill>
              <a:ln>
                <a:noFill/>
              </a:ln>
              <a:effectLst/>
            </c:spPr>
            <c:extLst>
              <c:ext xmlns:c16="http://schemas.microsoft.com/office/drawing/2014/chart" uri="{C3380CC4-5D6E-409C-BE32-E72D297353CC}">
                <c16:uniqueId val="{00000003-A25B-4360-968E-5E2BF990FE1D}"/>
              </c:ext>
            </c:extLst>
          </c:dPt>
          <c:dPt>
            <c:idx val="3"/>
            <c:invertIfNegative val="0"/>
            <c:bubble3D val="0"/>
            <c:spPr>
              <a:solidFill>
                <a:schemeClr val="bg1">
                  <a:lumMod val="85000"/>
                </a:schemeClr>
              </a:solidFill>
              <a:ln>
                <a:noFill/>
              </a:ln>
              <a:effectLst/>
            </c:spPr>
            <c:extLst>
              <c:ext xmlns:c16="http://schemas.microsoft.com/office/drawing/2014/chart" uri="{C3380CC4-5D6E-409C-BE32-E72D297353CC}">
                <c16:uniqueId val="{00000005-A25B-4360-968E-5E2BF990FE1D}"/>
              </c:ext>
            </c:extLst>
          </c:dPt>
          <c:dPt>
            <c:idx val="7"/>
            <c:invertIfNegative val="0"/>
            <c:bubble3D val="0"/>
            <c:spPr>
              <a:solidFill>
                <a:schemeClr val="bg1">
                  <a:lumMod val="85000"/>
                </a:schemeClr>
              </a:solidFill>
              <a:ln>
                <a:noFill/>
              </a:ln>
              <a:effectLst/>
            </c:spPr>
            <c:extLst>
              <c:ext xmlns:c16="http://schemas.microsoft.com/office/drawing/2014/chart" uri="{C3380CC4-5D6E-409C-BE32-E72D297353CC}">
                <c16:uniqueId val="{00000007-A25B-4360-968E-5E2BF990FE1D}"/>
              </c:ext>
            </c:extLst>
          </c:dPt>
          <c:dPt>
            <c:idx val="9"/>
            <c:invertIfNegative val="0"/>
            <c:bubble3D val="0"/>
            <c:spPr>
              <a:solidFill>
                <a:schemeClr val="bg1">
                  <a:lumMod val="85000"/>
                </a:schemeClr>
              </a:solidFill>
              <a:ln>
                <a:noFill/>
              </a:ln>
              <a:effectLst/>
            </c:spPr>
            <c:extLst>
              <c:ext xmlns:c16="http://schemas.microsoft.com/office/drawing/2014/chart" uri="{C3380CC4-5D6E-409C-BE32-E72D297353CC}">
                <c16:uniqueId val="{00000009-A25B-4360-968E-5E2BF990FE1D}"/>
              </c:ext>
            </c:extLst>
          </c:dPt>
          <c:dPt>
            <c:idx val="10"/>
            <c:invertIfNegative val="0"/>
            <c:bubble3D val="0"/>
            <c:spPr>
              <a:solidFill>
                <a:schemeClr val="bg1">
                  <a:lumMod val="85000"/>
                </a:schemeClr>
              </a:solidFill>
              <a:ln>
                <a:noFill/>
              </a:ln>
              <a:effectLst/>
            </c:spPr>
            <c:extLst>
              <c:ext xmlns:c16="http://schemas.microsoft.com/office/drawing/2014/chart" uri="{C3380CC4-5D6E-409C-BE32-E72D297353CC}">
                <c16:uniqueId val="{0000000B-A25B-4360-968E-5E2BF990FE1D}"/>
              </c:ext>
            </c:extLst>
          </c:dPt>
          <c:cat>
            <c:strRef>
              <c:f>('FGND_for_plots (3DDD) (2)'!$A$105,'FGND_for_plots (3DDD) (2)'!$A$107,'FGND_for_plots (3DDD) (2)'!$A$115,'FGND_for_plots (3DDD) (2)'!$A$121,'FGND_for_plots (3DDD) (2)'!$A$122,'FGND_for_plots (3DDD) (2)'!$A$124,'FGND_for_plots (3DDD) (2)'!$A$126,'FGND_for_plots (3DDD) (2)'!$A$132,'FGND_for_plots (3DDD) (2)'!$A$140,'FGND_for_plots (3DDD) (2)'!$A$145,'FGND_for_plots (3DDD) (2)'!$A$148)</c:f>
              <c:strCache>
                <c:ptCount val="11"/>
                <c:pt idx="0">
                  <c:v>Crop losses due to excessive rainfall</c:v>
                </c:pt>
                <c:pt idx="1">
                  <c:v>Crop losses</c:v>
                </c:pt>
                <c:pt idx="2">
                  <c:v>Crop losses due to pests</c:v>
                </c:pt>
                <c:pt idx="3">
                  <c:v>Crop development poor</c:v>
                </c:pt>
                <c:pt idx="4">
                  <c:v>Crop planting reduced or delayed</c:v>
                </c:pt>
                <c:pt idx="5">
                  <c:v>Pasture and forage poor</c:v>
                </c:pt>
                <c:pt idx="6">
                  <c:v>Crop losses high</c:v>
                </c:pt>
                <c:pt idx="7">
                  <c:v>Livestock in poor health</c:v>
                </c:pt>
                <c:pt idx="8">
                  <c:v>Dairy production reduced</c:v>
                </c:pt>
                <c:pt idx="9">
                  <c:v>Farmers experiencing decreasing capital</c:v>
                </c:pt>
                <c:pt idx="10">
                  <c:v>Fish farm production reduced</c:v>
                </c:pt>
              </c:strCache>
            </c:strRef>
          </c:cat>
          <c:val>
            <c:numRef>
              <c:f>('FGND_for_plots (3DDD) (2)'!$B$105,'FGND_for_plots (3DDD) (2)'!$B$107,'FGND_for_plots (3DDD) (2)'!$B$115,'FGND_for_plots (3DDD) (2)'!$B$121:$B$122,'FGND_for_plots (3DDD) (2)'!$B$124,'FGND_for_plots (3DDD) (2)'!$B$126,'FGND_for_plots (3DDD) (2)'!$B$132,'FGND_for_plots (3DDD) (2)'!$B$140,'FGND_for_plots (3DDD) (2)'!$B$145,'FGND_for_plots (3DDD) (2)'!$B$148)</c:f>
              <c:numCache>
                <c:formatCode>General</c:formatCode>
                <c:ptCount val="11"/>
                <c:pt idx="0">
                  <c:v>238</c:v>
                </c:pt>
                <c:pt idx="1">
                  <c:v>210</c:v>
                </c:pt>
                <c:pt idx="2">
                  <c:v>107</c:v>
                </c:pt>
                <c:pt idx="3">
                  <c:v>44</c:v>
                </c:pt>
                <c:pt idx="4">
                  <c:v>39</c:v>
                </c:pt>
                <c:pt idx="5">
                  <c:v>32</c:v>
                </c:pt>
                <c:pt idx="6">
                  <c:v>28</c:v>
                </c:pt>
                <c:pt idx="7">
                  <c:v>15</c:v>
                </c:pt>
                <c:pt idx="8">
                  <c:v>3</c:v>
                </c:pt>
                <c:pt idx="9">
                  <c:v>2</c:v>
                </c:pt>
                <c:pt idx="10">
                  <c:v>1</c:v>
                </c:pt>
              </c:numCache>
            </c:numRef>
          </c:val>
          <c:extLst>
            <c:ext xmlns:c16="http://schemas.microsoft.com/office/drawing/2014/chart" uri="{C3380CC4-5D6E-409C-BE32-E72D297353CC}">
              <c16:uniqueId val="{0000000C-A25B-4360-968E-5E2BF990FE1D}"/>
            </c:ext>
          </c:extLst>
        </c:ser>
        <c:dLbls>
          <c:showLegendKey val="0"/>
          <c:showVal val="0"/>
          <c:showCatName val="0"/>
          <c:showSerName val="0"/>
          <c:showPercent val="0"/>
          <c:showBubbleSize val="0"/>
        </c:dLbls>
        <c:gapWidth val="10"/>
        <c:axId val="424925128"/>
        <c:axId val="424920536"/>
      </c:barChart>
      <c:catAx>
        <c:axId val="424925128"/>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8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crossAx val="424920536"/>
        <c:crosses val="autoZero"/>
        <c:auto val="1"/>
        <c:lblAlgn val="ctr"/>
        <c:lblOffset val="100"/>
        <c:noMultiLvlLbl val="0"/>
      </c:catAx>
      <c:valAx>
        <c:axId val="424920536"/>
        <c:scaling>
          <c:orientation val="minMax"/>
        </c:scaling>
        <c:delete val="0"/>
        <c:axPos val="l"/>
        <c:title>
          <c:tx>
            <c:rich>
              <a:bodyPr rot="-54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r>
                  <a:rPr lang="en-GB" sz="900"/>
                  <a:t>Number of occurrences</a:t>
                </a:r>
              </a:p>
            </c:rich>
          </c:tx>
          <c:overlay val="0"/>
          <c:spPr>
            <a:noFill/>
            <a:ln>
              <a:noFill/>
            </a:ln>
            <a:effectLst/>
          </c:spPr>
          <c:txPr>
            <a:bodyPr rot="-54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crossAx val="424925128"/>
        <c:crosses val="autoZero"/>
        <c:crossBetween val="between"/>
      </c:valAx>
      <c:spPr>
        <a:noFill/>
        <a:ln>
          <a:solidFill>
            <a:schemeClr val="tx1"/>
          </a:solid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tx1"/>
          </a:solidFill>
          <a:latin typeface="Arial" panose="020B0604020202020204" pitchFamily="34" charset="0"/>
          <a:cs typeface="Arial" panose="020B0604020202020204" pitchFamily="34" charset="0"/>
        </a:defRPr>
      </a:pPr>
      <a:endParaRPr lang="nl-NL"/>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0" i="0" u="none" strike="noStrike" kern="1200" spc="0" baseline="0">
                <a:solidFill>
                  <a:schemeClr val="tx1"/>
                </a:solidFill>
                <a:latin typeface="Arial" panose="020B0604020202020204" pitchFamily="34" charset="0"/>
                <a:ea typeface="+mn-ea"/>
                <a:cs typeface="Arial" panose="020B0604020202020204" pitchFamily="34" charset="0"/>
              </a:defRPr>
            </a:pPr>
            <a:r>
              <a:rPr lang="en-GB" sz="1100"/>
              <a:t>Socioeconomic impacts</a:t>
            </a:r>
          </a:p>
        </c:rich>
      </c:tx>
      <c:layout>
        <c:manualLayout>
          <c:xMode val="edge"/>
          <c:yMode val="edge"/>
          <c:x val="0.41389716614363803"/>
          <c:y val="5.6044701812248826E-2"/>
        </c:manualLayout>
      </c:layout>
      <c:overlay val="0"/>
      <c:spPr>
        <a:noFill/>
        <a:ln>
          <a:noFill/>
        </a:ln>
        <a:effectLst/>
      </c:spPr>
      <c:txPr>
        <a:bodyPr rot="0" spcFirstLastPara="1" vertOverflow="ellipsis" vert="horz" wrap="square" anchor="ctr" anchorCtr="1"/>
        <a:lstStyle/>
        <a:p>
          <a:pPr>
            <a:defRPr sz="1100" b="0" i="0" u="none" strike="noStrike" kern="1200" spc="0" baseline="0">
              <a:solidFill>
                <a:schemeClr val="tx1"/>
              </a:solidFill>
              <a:latin typeface="Arial" panose="020B0604020202020204" pitchFamily="34" charset="0"/>
              <a:ea typeface="+mn-ea"/>
              <a:cs typeface="Arial" panose="020B0604020202020204" pitchFamily="34" charset="0"/>
            </a:defRPr>
          </a:pPr>
          <a:endParaRPr lang="nl-NL"/>
        </a:p>
      </c:txPr>
    </c:title>
    <c:autoTitleDeleted val="0"/>
    <c:plotArea>
      <c:layout>
        <c:manualLayout>
          <c:layoutTarget val="inner"/>
          <c:xMode val="edge"/>
          <c:yMode val="edge"/>
          <c:x val="0.21728035910011539"/>
          <c:y val="4.8407212932900845E-2"/>
          <c:w val="0.73985420923012346"/>
          <c:h val="0.45574978940805516"/>
        </c:manualLayout>
      </c:layout>
      <c:barChart>
        <c:barDir val="col"/>
        <c:grouping val="clustered"/>
        <c:varyColors val="0"/>
        <c:ser>
          <c:idx val="0"/>
          <c:order val="0"/>
          <c:spPr>
            <a:solidFill>
              <a:schemeClr val="accent4">
                <a:lumMod val="40000"/>
                <a:lumOff val="60000"/>
              </a:schemeClr>
            </a:solidFill>
            <a:ln>
              <a:noFill/>
            </a:ln>
            <a:effectLst/>
          </c:spPr>
          <c:invertIfNegative val="0"/>
          <c:dPt>
            <c:idx val="0"/>
            <c:invertIfNegative val="0"/>
            <c:bubble3D val="0"/>
            <c:spPr>
              <a:solidFill>
                <a:schemeClr val="accent4">
                  <a:lumMod val="40000"/>
                  <a:lumOff val="60000"/>
                </a:schemeClr>
              </a:solidFill>
              <a:ln>
                <a:noFill/>
              </a:ln>
              <a:effectLst/>
            </c:spPr>
            <c:extLst>
              <c:ext xmlns:c16="http://schemas.microsoft.com/office/drawing/2014/chart" uri="{C3380CC4-5D6E-409C-BE32-E72D297353CC}">
                <c16:uniqueId val="{00000001-7BC5-4418-81F9-F915965980CC}"/>
              </c:ext>
            </c:extLst>
          </c:dPt>
          <c:dPt>
            <c:idx val="2"/>
            <c:invertIfNegative val="0"/>
            <c:bubble3D val="0"/>
            <c:spPr>
              <a:solidFill>
                <a:schemeClr val="accent4">
                  <a:lumMod val="40000"/>
                  <a:lumOff val="60000"/>
                </a:schemeClr>
              </a:solidFill>
              <a:ln>
                <a:noFill/>
              </a:ln>
              <a:effectLst/>
            </c:spPr>
            <c:extLst>
              <c:ext xmlns:c16="http://schemas.microsoft.com/office/drawing/2014/chart" uri="{C3380CC4-5D6E-409C-BE32-E72D297353CC}">
                <c16:uniqueId val="{00000003-7BC5-4418-81F9-F915965980CC}"/>
              </c:ext>
            </c:extLst>
          </c:dPt>
          <c:dPt>
            <c:idx val="3"/>
            <c:invertIfNegative val="0"/>
            <c:bubble3D val="0"/>
            <c:spPr>
              <a:solidFill>
                <a:schemeClr val="accent4">
                  <a:lumMod val="40000"/>
                  <a:lumOff val="60000"/>
                </a:schemeClr>
              </a:solidFill>
              <a:ln>
                <a:noFill/>
              </a:ln>
              <a:effectLst/>
            </c:spPr>
            <c:extLst>
              <c:ext xmlns:c16="http://schemas.microsoft.com/office/drawing/2014/chart" uri="{C3380CC4-5D6E-409C-BE32-E72D297353CC}">
                <c16:uniqueId val="{00000005-7BC5-4418-81F9-F915965980CC}"/>
              </c:ext>
            </c:extLst>
          </c:dPt>
          <c:dPt>
            <c:idx val="7"/>
            <c:invertIfNegative val="0"/>
            <c:bubble3D val="0"/>
            <c:spPr>
              <a:solidFill>
                <a:schemeClr val="accent4">
                  <a:lumMod val="40000"/>
                  <a:lumOff val="60000"/>
                </a:schemeClr>
              </a:solidFill>
              <a:ln>
                <a:noFill/>
              </a:ln>
              <a:effectLst/>
            </c:spPr>
            <c:extLst>
              <c:ext xmlns:c16="http://schemas.microsoft.com/office/drawing/2014/chart" uri="{C3380CC4-5D6E-409C-BE32-E72D297353CC}">
                <c16:uniqueId val="{00000007-7BC5-4418-81F9-F915965980CC}"/>
              </c:ext>
            </c:extLst>
          </c:dPt>
          <c:dPt>
            <c:idx val="9"/>
            <c:invertIfNegative val="0"/>
            <c:bubble3D val="0"/>
            <c:spPr>
              <a:solidFill>
                <a:schemeClr val="accent4">
                  <a:lumMod val="40000"/>
                  <a:lumOff val="60000"/>
                </a:schemeClr>
              </a:solidFill>
              <a:ln>
                <a:noFill/>
              </a:ln>
              <a:effectLst/>
            </c:spPr>
            <c:extLst>
              <c:ext xmlns:c16="http://schemas.microsoft.com/office/drawing/2014/chart" uri="{C3380CC4-5D6E-409C-BE32-E72D297353CC}">
                <c16:uniqueId val="{00000009-7BC5-4418-81F9-F915965980CC}"/>
              </c:ext>
            </c:extLst>
          </c:dPt>
          <c:dPt>
            <c:idx val="10"/>
            <c:invertIfNegative val="0"/>
            <c:bubble3D val="0"/>
            <c:spPr>
              <a:solidFill>
                <a:schemeClr val="accent4">
                  <a:lumMod val="40000"/>
                  <a:lumOff val="60000"/>
                </a:schemeClr>
              </a:solidFill>
              <a:ln>
                <a:noFill/>
              </a:ln>
              <a:effectLst/>
            </c:spPr>
            <c:extLst>
              <c:ext xmlns:c16="http://schemas.microsoft.com/office/drawing/2014/chart" uri="{C3380CC4-5D6E-409C-BE32-E72D297353CC}">
                <c16:uniqueId val="{0000000B-7BC5-4418-81F9-F915965980CC}"/>
              </c:ext>
            </c:extLst>
          </c:dPt>
          <c:cat>
            <c:strRef>
              <c:f>('FGND_for_plots (3DDD) (2)'!$A$135,'FGND_for_plots (3DDD) (2)'!$A$137,'FGND_for_plots (3DDD) (2)'!$A$138,'FGND_for_plots (3DDD) (2)'!$A$141,'FGND_for_plots (3DDD) (2)'!$A$142,'FGND_for_plots (3DDD) (2)'!$A$149,'FGND_for_plots (3DDD) (2)'!$A$150,'FGND_for_plots (3DDD) (2)'!$A$151,'FGND_for_plots (3DDD) (2)'!$A$152)</c:f>
              <c:strCache>
                <c:ptCount val="9"/>
                <c:pt idx="0">
                  <c:v>Wildfires</c:v>
                </c:pt>
                <c:pt idx="1">
                  <c:v>High production costs</c:v>
                </c:pt>
                <c:pt idx="2">
                  <c:v>Livestock farmers suffering</c:v>
                </c:pt>
                <c:pt idx="3">
                  <c:v>High costs of rice, meat, corn and soy derivatives for animal feed</c:v>
                </c:pt>
                <c:pt idx="4">
                  <c:v>Worrying situation</c:v>
                </c:pt>
                <c:pt idx="5">
                  <c:v>Loss of income</c:v>
                </c:pt>
                <c:pt idx="6">
                  <c:v>Migration of rural producers to cities</c:v>
                </c:pt>
                <c:pt idx="7">
                  <c:v>Reduced economy</c:v>
                </c:pt>
                <c:pt idx="8">
                  <c:v>Social impacts</c:v>
                </c:pt>
              </c:strCache>
            </c:strRef>
          </c:cat>
          <c:val>
            <c:numRef>
              <c:f>('FGND_for_plots (3DDD) (2)'!$B$135,'FGND_for_plots (3DDD) (2)'!$B$137,'FGND_for_plots (3DDD) (2)'!$B$138,'FGND_for_plots (3DDD) (2)'!$B$141,'FGND_for_plots (3DDD) (2)'!$B$142,'FGND_for_plots (3DDD) (2)'!$B$149,'FGND_for_plots (3DDD) (2)'!$B$150,'FGND_for_plots (3DDD) (2)'!$B$151,'FGND_for_plots (3DDD) (2)'!$B$152)</c:f>
              <c:numCache>
                <c:formatCode>General</c:formatCode>
                <c:ptCount val="9"/>
                <c:pt idx="0">
                  <c:v>8</c:v>
                </c:pt>
                <c:pt idx="1">
                  <c:v>6</c:v>
                </c:pt>
                <c:pt idx="2">
                  <c:v>4</c:v>
                </c:pt>
                <c:pt idx="3">
                  <c:v>3</c:v>
                </c:pt>
                <c:pt idx="4">
                  <c:v>3</c:v>
                </c:pt>
                <c:pt idx="5">
                  <c:v>1</c:v>
                </c:pt>
                <c:pt idx="6">
                  <c:v>1</c:v>
                </c:pt>
                <c:pt idx="7">
                  <c:v>1</c:v>
                </c:pt>
                <c:pt idx="8">
                  <c:v>1</c:v>
                </c:pt>
              </c:numCache>
            </c:numRef>
          </c:val>
          <c:extLst>
            <c:ext xmlns:c16="http://schemas.microsoft.com/office/drawing/2014/chart" uri="{C3380CC4-5D6E-409C-BE32-E72D297353CC}">
              <c16:uniqueId val="{0000000C-7BC5-4418-81F9-F915965980CC}"/>
            </c:ext>
          </c:extLst>
        </c:ser>
        <c:dLbls>
          <c:showLegendKey val="0"/>
          <c:showVal val="0"/>
          <c:showCatName val="0"/>
          <c:showSerName val="0"/>
          <c:showPercent val="0"/>
          <c:showBubbleSize val="0"/>
        </c:dLbls>
        <c:gapWidth val="10"/>
        <c:axId val="424925128"/>
        <c:axId val="424920536"/>
      </c:barChart>
      <c:catAx>
        <c:axId val="424925128"/>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8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crossAx val="424920536"/>
        <c:crosses val="autoZero"/>
        <c:auto val="1"/>
        <c:lblAlgn val="ctr"/>
        <c:lblOffset val="100"/>
        <c:noMultiLvlLbl val="0"/>
      </c:catAx>
      <c:valAx>
        <c:axId val="424920536"/>
        <c:scaling>
          <c:orientation val="minMax"/>
        </c:scaling>
        <c:delete val="0"/>
        <c:axPos val="l"/>
        <c:title>
          <c:tx>
            <c:rich>
              <a:bodyPr rot="-54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r>
                  <a:rPr lang="en-GB" sz="900"/>
                  <a:t>Number of occurrences</a:t>
                </a:r>
              </a:p>
            </c:rich>
          </c:tx>
          <c:overlay val="0"/>
          <c:spPr>
            <a:noFill/>
            <a:ln>
              <a:noFill/>
            </a:ln>
            <a:effectLst/>
          </c:spPr>
          <c:txPr>
            <a:bodyPr rot="-54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crossAx val="424925128"/>
        <c:crosses val="autoZero"/>
        <c:crossBetween val="between"/>
      </c:valAx>
      <c:spPr>
        <a:noFill/>
        <a:ln>
          <a:solidFill>
            <a:schemeClr val="tx1"/>
          </a:solid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tx1"/>
          </a:solidFill>
          <a:latin typeface="Arial" panose="020B0604020202020204" pitchFamily="34" charset="0"/>
          <a:cs typeface="Arial" panose="020B0604020202020204" pitchFamily="34" charset="0"/>
        </a:defRPr>
      </a:pPr>
      <a:endParaRPr lang="nl-NL"/>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96620388109695"/>
          <c:y val="4.3542359515891249E-2"/>
          <c:w val="0.84964994380268422"/>
          <c:h val="0.31208071907749624"/>
        </c:manualLayout>
      </c:layout>
      <c:barChart>
        <c:barDir val="col"/>
        <c:grouping val="clustered"/>
        <c:varyColors val="0"/>
        <c:ser>
          <c:idx val="0"/>
          <c:order val="0"/>
          <c:spPr>
            <a:solidFill>
              <a:schemeClr val="accent2">
                <a:lumMod val="40000"/>
                <a:lumOff val="60000"/>
              </a:schemeClr>
            </a:solidFill>
            <a:ln>
              <a:noFill/>
            </a:ln>
            <a:effectLst/>
          </c:spPr>
          <c:invertIfNegative val="0"/>
          <c:cat>
            <c:strRef>
              <c:f>FGND_for_plots!$A$3:$A$23</c:f>
              <c:strCache>
                <c:ptCount val="21"/>
                <c:pt idx="0">
                  <c:v> crop losses due to low rainfall at critical crop growth stage</c:v>
                </c:pt>
                <c:pt idx="1">
                  <c:v> excessive rains at critical crop growth stage</c:v>
                </c:pt>
                <c:pt idx="2">
                  <c:v> planting in low-lying and poorly drained soils vulnerable to heavy rain</c:v>
                </c:pt>
                <c:pt idx="3">
                  <c:v> excessive rains crop harvest</c:v>
                </c:pt>
                <c:pt idx="4">
                  <c:v> there is no irrigation programme</c:v>
                </c:pt>
                <c:pt idx="5">
                  <c:v> poor road network and damaged infrastructure</c:v>
                </c:pt>
                <c:pt idx="6">
                  <c:v> communities located a long distance from reservoirs</c:v>
                </c:pt>
                <c:pt idx="7">
                  <c:v> poor water management</c:v>
                </c:pt>
                <c:pt idx="8">
                  <c:v> no water sources in some locations</c:v>
                </c:pt>
                <c:pt idx="9">
                  <c:v> public reservoirs only for human consumption and irrigation use prohibited</c:v>
                </c:pt>
                <c:pt idx="10">
                  <c:v> sandy soils mean it is difficult to construct reservoirs</c:v>
                </c:pt>
                <c:pt idx="11">
                  <c:v> deforestation</c:v>
                </c:pt>
                <c:pt idx="12">
                  <c:v> lack of rainfall monitoring</c:v>
                </c:pt>
                <c:pt idx="13">
                  <c:v> livestock farmers unprepared for lack of native forage</c:v>
                </c:pt>
                <c:pt idx="14">
                  <c:v> no community initiatives to alleviate drought impacts</c:v>
                </c:pt>
                <c:pt idx="15">
                  <c:v> no reforestation policy</c:v>
                </c:pt>
                <c:pt idx="16">
                  <c:v> no water storage policy in wet season</c:v>
                </c:pt>
                <c:pt idx="17">
                  <c:v> reported opposition of some farmers to using rooftop rainwater harvesting</c:v>
                </c:pt>
                <c:pt idx="18">
                  <c:v> reservoirs not big enough</c:v>
                </c:pt>
                <c:pt idx="19">
                  <c:v> saline groundwater so cannot drill boreholes</c:v>
                </c:pt>
                <c:pt idx="20">
                  <c:v> waiting availability of a tractor to prepare soil</c:v>
                </c:pt>
              </c:strCache>
            </c:strRef>
          </c:cat>
          <c:val>
            <c:numRef>
              <c:f>FGND_for_plots!$B$3:$B$23</c:f>
              <c:numCache>
                <c:formatCode>General</c:formatCode>
                <c:ptCount val="21"/>
                <c:pt idx="0">
                  <c:v>30</c:v>
                </c:pt>
                <c:pt idx="1">
                  <c:v>14</c:v>
                </c:pt>
                <c:pt idx="2">
                  <c:v>9</c:v>
                </c:pt>
                <c:pt idx="3">
                  <c:v>6</c:v>
                </c:pt>
                <c:pt idx="4">
                  <c:v>6</c:v>
                </c:pt>
                <c:pt idx="5">
                  <c:v>5</c:v>
                </c:pt>
                <c:pt idx="6">
                  <c:v>3</c:v>
                </c:pt>
                <c:pt idx="7">
                  <c:v>3</c:v>
                </c:pt>
                <c:pt idx="8">
                  <c:v>2</c:v>
                </c:pt>
                <c:pt idx="9">
                  <c:v>2</c:v>
                </c:pt>
                <c:pt idx="10">
                  <c:v>2</c:v>
                </c:pt>
                <c:pt idx="11">
                  <c:v>1</c:v>
                </c:pt>
                <c:pt idx="12">
                  <c:v>1</c:v>
                </c:pt>
                <c:pt idx="13">
                  <c:v>1</c:v>
                </c:pt>
                <c:pt idx="14">
                  <c:v>1</c:v>
                </c:pt>
                <c:pt idx="15">
                  <c:v>1</c:v>
                </c:pt>
                <c:pt idx="16">
                  <c:v>1</c:v>
                </c:pt>
                <c:pt idx="17">
                  <c:v>1</c:v>
                </c:pt>
                <c:pt idx="18">
                  <c:v>1</c:v>
                </c:pt>
                <c:pt idx="19">
                  <c:v>1</c:v>
                </c:pt>
                <c:pt idx="20">
                  <c:v>1</c:v>
                </c:pt>
              </c:numCache>
            </c:numRef>
          </c:val>
          <c:extLst>
            <c:ext xmlns:c16="http://schemas.microsoft.com/office/drawing/2014/chart" uri="{C3380CC4-5D6E-409C-BE32-E72D297353CC}">
              <c16:uniqueId val="{00000000-9AA5-487D-9201-E30847E791F7}"/>
            </c:ext>
          </c:extLst>
        </c:ser>
        <c:dLbls>
          <c:showLegendKey val="0"/>
          <c:showVal val="0"/>
          <c:showCatName val="0"/>
          <c:showSerName val="0"/>
          <c:showPercent val="0"/>
          <c:showBubbleSize val="0"/>
        </c:dLbls>
        <c:gapWidth val="10"/>
        <c:axId val="424925128"/>
        <c:axId val="424920536"/>
      </c:barChart>
      <c:catAx>
        <c:axId val="424925128"/>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8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crossAx val="424920536"/>
        <c:crosses val="autoZero"/>
        <c:auto val="1"/>
        <c:lblAlgn val="ctr"/>
        <c:lblOffset val="100"/>
        <c:noMultiLvlLbl val="0"/>
      </c:catAx>
      <c:valAx>
        <c:axId val="424920536"/>
        <c:scaling>
          <c:orientation val="minMax"/>
          <c:max val="35"/>
        </c:scaling>
        <c:delete val="0"/>
        <c:axPos val="l"/>
        <c:title>
          <c:tx>
            <c:rich>
              <a:bodyPr rot="-54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r>
                  <a:rPr lang="en-GB" sz="900"/>
                  <a:t>Number of occurrences</a:t>
                </a:r>
              </a:p>
            </c:rich>
          </c:tx>
          <c:overlay val="0"/>
          <c:spPr>
            <a:noFill/>
            <a:ln>
              <a:noFill/>
            </a:ln>
            <a:effectLst/>
          </c:spPr>
          <c:txPr>
            <a:bodyPr rot="-54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crossAx val="424925128"/>
        <c:crosses val="autoZero"/>
        <c:crossBetween val="between"/>
      </c:valAx>
      <c:spPr>
        <a:noFill/>
        <a:ln>
          <a:solidFill>
            <a:schemeClr val="tx1"/>
          </a:solid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tx1"/>
          </a:solidFill>
          <a:latin typeface="Arial" panose="020B0604020202020204" pitchFamily="34" charset="0"/>
          <a:cs typeface="Arial" panose="020B0604020202020204" pitchFamily="34" charset="0"/>
        </a:defRPr>
      </a:pPr>
      <a:endParaRPr lang="nl-NL"/>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96620388109695"/>
          <c:y val="4.3542359515891249E-2"/>
          <c:w val="0.84964994380268422"/>
          <c:h val="0.31208071907749624"/>
        </c:manualLayout>
      </c:layout>
      <c:barChart>
        <c:barDir val="col"/>
        <c:grouping val="clustered"/>
        <c:varyColors val="0"/>
        <c:ser>
          <c:idx val="0"/>
          <c:order val="0"/>
          <c:spPr>
            <a:solidFill>
              <a:schemeClr val="accent6">
                <a:lumMod val="40000"/>
                <a:lumOff val="60000"/>
              </a:schemeClr>
            </a:solidFill>
            <a:ln>
              <a:noFill/>
            </a:ln>
            <a:effectLst/>
          </c:spPr>
          <c:invertIfNegative val="0"/>
          <c:cat>
            <c:strRef>
              <c:f>FGND_for_plots!$A$26:$A$40</c:f>
              <c:strCache>
                <c:ptCount val="15"/>
                <c:pt idx="0">
                  <c:v> replanting</c:v>
                </c:pt>
                <c:pt idx="1">
                  <c:v> water supply from another municipality</c:v>
                </c:pt>
                <c:pt idx="2">
                  <c:v> there is some irrigation</c:v>
                </c:pt>
                <c:pt idx="3">
                  <c:v> boreholes drilled</c:v>
                </c:pt>
                <c:pt idx="4">
                  <c:v> later planting</c:v>
                </c:pt>
                <c:pt idx="5">
                  <c:v> water supply infrastructure installed</c:v>
                </c:pt>
                <c:pt idx="6">
                  <c:v> low rainfall but previous months saw plentiful rain</c:v>
                </c:pt>
                <c:pt idx="7">
                  <c:v> problems with water supply system are fixed</c:v>
                </c:pt>
                <c:pt idx="8">
                  <c:v> (planned?) perennialisation of rivers using reservoir water</c:v>
                </c:pt>
                <c:pt idx="9">
                  <c:v> cisterns being supplied/built</c:v>
                </c:pt>
                <c:pt idx="10">
                  <c:v> groundwater used for supply</c:v>
                </c:pt>
                <c:pt idx="11">
                  <c:v> guidance provided on seed storage and planting (HORA DE PLANTAR programme)</c:v>
                </c:pt>
                <c:pt idx="12">
                  <c:v> increase in participation of agricultural and insurance programmes</c:v>
                </c:pt>
                <c:pt idx="13">
                  <c:v> meeting requested with CMDS about Garantia Safra</c:v>
                </c:pt>
                <c:pt idx="14">
                  <c:v> municipality and competent bodies trying to mitigate drought impacts</c:v>
                </c:pt>
              </c:strCache>
            </c:strRef>
          </c:cat>
          <c:val>
            <c:numRef>
              <c:f>FGND_for_plots!$B$26:$B$40</c:f>
              <c:numCache>
                <c:formatCode>General</c:formatCode>
                <c:ptCount val="15"/>
                <c:pt idx="0">
                  <c:v>28</c:v>
                </c:pt>
                <c:pt idx="1">
                  <c:v>14</c:v>
                </c:pt>
                <c:pt idx="2">
                  <c:v>13</c:v>
                </c:pt>
                <c:pt idx="3">
                  <c:v>7</c:v>
                </c:pt>
                <c:pt idx="4">
                  <c:v>5</c:v>
                </c:pt>
                <c:pt idx="5">
                  <c:v>4</c:v>
                </c:pt>
                <c:pt idx="6">
                  <c:v>2</c:v>
                </c:pt>
                <c:pt idx="7">
                  <c:v>2</c:v>
                </c:pt>
                <c:pt idx="8">
                  <c:v>1</c:v>
                </c:pt>
                <c:pt idx="9">
                  <c:v>1</c:v>
                </c:pt>
                <c:pt idx="10">
                  <c:v>1</c:v>
                </c:pt>
                <c:pt idx="11">
                  <c:v>1</c:v>
                </c:pt>
                <c:pt idx="12">
                  <c:v>1</c:v>
                </c:pt>
                <c:pt idx="13">
                  <c:v>1</c:v>
                </c:pt>
                <c:pt idx="14">
                  <c:v>1</c:v>
                </c:pt>
              </c:numCache>
            </c:numRef>
          </c:val>
          <c:extLst>
            <c:ext xmlns:c16="http://schemas.microsoft.com/office/drawing/2014/chart" uri="{C3380CC4-5D6E-409C-BE32-E72D297353CC}">
              <c16:uniqueId val="{00000000-BD22-4D0F-918A-DD79AC533502}"/>
            </c:ext>
          </c:extLst>
        </c:ser>
        <c:dLbls>
          <c:showLegendKey val="0"/>
          <c:showVal val="0"/>
          <c:showCatName val="0"/>
          <c:showSerName val="0"/>
          <c:showPercent val="0"/>
          <c:showBubbleSize val="0"/>
        </c:dLbls>
        <c:gapWidth val="10"/>
        <c:axId val="424925128"/>
        <c:axId val="424920536"/>
      </c:barChart>
      <c:catAx>
        <c:axId val="424925128"/>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8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crossAx val="424920536"/>
        <c:crosses val="autoZero"/>
        <c:auto val="1"/>
        <c:lblAlgn val="ctr"/>
        <c:lblOffset val="100"/>
        <c:noMultiLvlLbl val="0"/>
      </c:catAx>
      <c:valAx>
        <c:axId val="424920536"/>
        <c:scaling>
          <c:orientation val="minMax"/>
        </c:scaling>
        <c:delete val="0"/>
        <c:axPos val="l"/>
        <c:title>
          <c:tx>
            <c:rich>
              <a:bodyPr rot="-54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r>
                  <a:rPr lang="en-GB" sz="900"/>
                  <a:t>Number of occurrences</a:t>
                </a:r>
              </a:p>
            </c:rich>
          </c:tx>
          <c:overlay val="0"/>
          <c:spPr>
            <a:noFill/>
            <a:ln>
              <a:noFill/>
            </a:ln>
            <a:effectLst/>
          </c:spPr>
          <c:txPr>
            <a:bodyPr rot="-54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crossAx val="424925128"/>
        <c:crosses val="autoZero"/>
        <c:crossBetween val="between"/>
      </c:valAx>
      <c:spPr>
        <a:noFill/>
        <a:ln>
          <a:solidFill>
            <a:schemeClr val="tx1"/>
          </a:solid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tx1"/>
          </a:solidFill>
          <a:latin typeface="Arial" panose="020B0604020202020204" pitchFamily="34" charset="0"/>
          <a:cs typeface="Arial" panose="020B0604020202020204" pitchFamily="34" charset="0"/>
        </a:defRPr>
      </a:pPr>
      <a:endParaRPr lang="nl-NL"/>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4666910544228735"/>
          <c:y val="4.3542359515891249E-2"/>
          <c:w val="0.61883133644334209"/>
          <c:h val="0.45970801101531911"/>
        </c:manualLayout>
      </c:layout>
      <c:barChart>
        <c:barDir val="col"/>
        <c:grouping val="clustered"/>
        <c:varyColors val="0"/>
        <c:ser>
          <c:idx val="0"/>
          <c:order val="0"/>
          <c:spPr>
            <a:solidFill>
              <a:schemeClr val="accent4">
                <a:lumMod val="20000"/>
                <a:lumOff val="80000"/>
              </a:schemeClr>
            </a:solidFill>
            <a:ln>
              <a:noFill/>
            </a:ln>
            <a:effectLst/>
          </c:spPr>
          <c:invertIfNegative val="0"/>
          <c:cat>
            <c:strRef>
              <c:f>FGND_for_plots!$A$43:$A$47</c:f>
              <c:strCache>
                <c:ptCount val="5"/>
                <c:pt idx="0">
                  <c:v> there are (only?) small irrigation schemes supplied by groundwater</c:v>
                </c:pt>
                <c:pt idx="1">
                  <c:v> no restrictions on reservoir use</c:v>
                </c:pt>
                <c:pt idx="2">
                  <c:v> crop losses not sufficient enough for Garantia Safra payment</c:v>
                </c:pt>
                <c:pt idx="3">
                  <c:v> reservoir water prioritised for human and animal use so no irrigation</c:v>
                </c:pt>
                <c:pt idx="4">
                  <c:v> reservoir working in accordance with particular regulatory framework</c:v>
                </c:pt>
              </c:strCache>
            </c:strRef>
          </c:cat>
          <c:val>
            <c:numRef>
              <c:f>FGND_for_plots!$B$43:$B$47</c:f>
              <c:numCache>
                <c:formatCode>General</c:formatCode>
                <c:ptCount val="5"/>
                <c:pt idx="0">
                  <c:v>13</c:v>
                </c:pt>
                <c:pt idx="1">
                  <c:v>2</c:v>
                </c:pt>
                <c:pt idx="2">
                  <c:v>1</c:v>
                </c:pt>
                <c:pt idx="3">
                  <c:v>1</c:v>
                </c:pt>
                <c:pt idx="4">
                  <c:v>1</c:v>
                </c:pt>
              </c:numCache>
            </c:numRef>
          </c:val>
          <c:extLst>
            <c:ext xmlns:c16="http://schemas.microsoft.com/office/drawing/2014/chart" uri="{C3380CC4-5D6E-409C-BE32-E72D297353CC}">
              <c16:uniqueId val="{00000000-AE1D-4DC8-8D8C-D69C6CB1DD85}"/>
            </c:ext>
          </c:extLst>
        </c:ser>
        <c:dLbls>
          <c:showLegendKey val="0"/>
          <c:showVal val="0"/>
          <c:showCatName val="0"/>
          <c:showSerName val="0"/>
          <c:showPercent val="0"/>
          <c:showBubbleSize val="0"/>
        </c:dLbls>
        <c:gapWidth val="10"/>
        <c:axId val="424925128"/>
        <c:axId val="424920536"/>
      </c:barChart>
      <c:catAx>
        <c:axId val="424925128"/>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8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crossAx val="424920536"/>
        <c:crosses val="autoZero"/>
        <c:auto val="1"/>
        <c:lblAlgn val="ctr"/>
        <c:lblOffset val="100"/>
        <c:noMultiLvlLbl val="0"/>
      </c:catAx>
      <c:valAx>
        <c:axId val="424920536"/>
        <c:scaling>
          <c:orientation val="minMax"/>
        </c:scaling>
        <c:delete val="0"/>
        <c:axPos val="l"/>
        <c:title>
          <c:tx>
            <c:rich>
              <a:bodyPr rot="-54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r>
                  <a:rPr lang="en-GB" sz="900"/>
                  <a:t>Number of occurrences</a:t>
                </a:r>
              </a:p>
            </c:rich>
          </c:tx>
          <c:overlay val="0"/>
          <c:spPr>
            <a:noFill/>
            <a:ln>
              <a:noFill/>
            </a:ln>
            <a:effectLst/>
          </c:spPr>
          <c:txPr>
            <a:bodyPr rot="-54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crossAx val="424925128"/>
        <c:crosses val="autoZero"/>
        <c:crossBetween val="between"/>
        <c:majorUnit val="5"/>
      </c:valAx>
      <c:spPr>
        <a:noFill/>
        <a:ln>
          <a:solidFill>
            <a:schemeClr val="tx1"/>
          </a:solid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tx1"/>
          </a:solidFill>
          <a:latin typeface="Arial" panose="020B0604020202020204" pitchFamily="34" charset="0"/>
          <a:cs typeface="Arial" panose="020B0604020202020204" pitchFamily="34" charset="0"/>
        </a:defRPr>
      </a:pPr>
      <a:endParaRPr lang="nl-NL"/>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96620388109695"/>
          <c:y val="4.3542359515891249E-2"/>
          <c:w val="0.84964994380268422"/>
          <c:h val="0.31208071907749624"/>
        </c:manualLayout>
      </c:layout>
      <c:barChart>
        <c:barDir val="col"/>
        <c:grouping val="clustered"/>
        <c:varyColors val="0"/>
        <c:ser>
          <c:idx val="0"/>
          <c:order val="0"/>
          <c:spPr>
            <a:solidFill>
              <a:schemeClr val="accent6">
                <a:lumMod val="40000"/>
                <a:lumOff val="60000"/>
              </a:schemeClr>
            </a:solidFill>
            <a:ln>
              <a:noFill/>
            </a:ln>
            <a:effectLst/>
          </c:spPr>
          <c:invertIfNegative val="0"/>
          <c:cat>
            <c:strRef>
              <c:f>'FGND_for_plots (3DDD) (2)'!$A$37:$A$51</c:f>
              <c:strCache>
                <c:ptCount val="15"/>
                <c:pt idx="0">
                  <c:v> replanting</c:v>
                </c:pt>
                <c:pt idx="1">
                  <c:v> water supply from another municipality</c:v>
                </c:pt>
                <c:pt idx="2">
                  <c:v> there is some irrigation</c:v>
                </c:pt>
                <c:pt idx="3">
                  <c:v> boreholes drilled</c:v>
                </c:pt>
                <c:pt idx="4">
                  <c:v> later planting</c:v>
                </c:pt>
                <c:pt idx="5">
                  <c:v> water supply infrastructure installed</c:v>
                </c:pt>
                <c:pt idx="6">
                  <c:v> low rainfall but previous months saw plentiful rain</c:v>
                </c:pt>
                <c:pt idx="7">
                  <c:v> problems with water supply system are fixed</c:v>
                </c:pt>
                <c:pt idx="8">
                  <c:v> (planned?) perennialisation of rivers using reservoir water</c:v>
                </c:pt>
                <c:pt idx="9">
                  <c:v> cisterns being supplied/built</c:v>
                </c:pt>
                <c:pt idx="10">
                  <c:v> groundwater used for supply</c:v>
                </c:pt>
                <c:pt idx="11">
                  <c:v> guidance provided on seed storage and planting (HORA DE PLANTAR programme)</c:v>
                </c:pt>
                <c:pt idx="12">
                  <c:v> increase in participation of agricultural and insurance programmes</c:v>
                </c:pt>
                <c:pt idx="13">
                  <c:v> meeting requested with CMDS about Garantia Safra</c:v>
                </c:pt>
                <c:pt idx="14">
                  <c:v> municipality and competent bodies trying to mitigate drought impacts</c:v>
                </c:pt>
              </c:strCache>
            </c:strRef>
          </c:cat>
          <c:val>
            <c:numRef>
              <c:f>'FGND_for_plots (3DDD) (2)'!$B$37:$B$51</c:f>
              <c:numCache>
                <c:formatCode>General</c:formatCode>
                <c:ptCount val="15"/>
                <c:pt idx="0">
                  <c:v>28</c:v>
                </c:pt>
                <c:pt idx="1">
                  <c:v>14</c:v>
                </c:pt>
                <c:pt idx="2">
                  <c:v>13</c:v>
                </c:pt>
                <c:pt idx="3">
                  <c:v>7</c:v>
                </c:pt>
                <c:pt idx="4">
                  <c:v>5</c:v>
                </c:pt>
                <c:pt idx="5">
                  <c:v>4</c:v>
                </c:pt>
                <c:pt idx="6">
                  <c:v>2</c:v>
                </c:pt>
                <c:pt idx="7">
                  <c:v>2</c:v>
                </c:pt>
                <c:pt idx="8">
                  <c:v>1</c:v>
                </c:pt>
                <c:pt idx="9">
                  <c:v>1</c:v>
                </c:pt>
                <c:pt idx="10">
                  <c:v>1</c:v>
                </c:pt>
                <c:pt idx="11">
                  <c:v>1</c:v>
                </c:pt>
                <c:pt idx="12">
                  <c:v>1</c:v>
                </c:pt>
                <c:pt idx="13">
                  <c:v>1</c:v>
                </c:pt>
                <c:pt idx="14">
                  <c:v>1</c:v>
                </c:pt>
              </c:numCache>
            </c:numRef>
          </c:val>
          <c:extLst>
            <c:ext xmlns:c16="http://schemas.microsoft.com/office/drawing/2014/chart" uri="{C3380CC4-5D6E-409C-BE32-E72D297353CC}">
              <c16:uniqueId val="{00000000-D946-4DD8-894D-68896B61767F}"/>
            </c:ext>
          </c:extLst>
        </c:ser>
        <c:dLbls>
          <c:showLegendKey val="0"/>
          <c:showVal val="0"/>
          <c:showCatName val="0"/>
          <c:showSerName val="0"/>
          <c:showPercent val="0"/>
          <c:showBubbleSize val="0"/>
        </c:dLbls>
        <c:gapWidth val="10"/>
        <c:axId val="424925128"/>
        <c:axId val="424920536"/>
      </c:barChart>
      <c:catAx>
        <c:axId val="424925128"/>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8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crossAx val="424920536"/>
        <c:crosses val="autoZero"/>
        <c:auto val="1"/>
        <c:lblAlgn val="ctr"/>
        <c:lblOffset val="100"/>
        <c:noMultiLvlLbl val="0"/>
      </c:catAx>
      <c:valAx>
        <c:axId val="424920536"/>
        <c:scaling>
          <c:orientation val="minMax"/>
        </c:scaling>
        <c:delete val="0"/>
        <c:axPos val="l"/>
        <c:title>
          <c:tx>
            <c:rich>
              <a:bodyPr rot="-54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r>
                  <a:rPr lang="en-GB" sz="900"/>
                  <a:t>Number of occurrences</a:t>
                </a:r>
              </a:p>
            </c:rich>
          </c:tx>
          <c:overlay val="0"/>
          <c:spPr>
            <a:noFill/>
            <a:ln>
              <a:noFill/>
            </a:ln>
            <a:effectLst/>
          </c:spPr>
          <c:txPr>
            <a:bodyPr rot="-54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crossAx val="424925128"/>
        <c:crosses val="autoZero"/>
        <c:crossBetween val="between"/>
      </c:valAx>
      <c:spPr>
        <a:noFill/>
        <a:ln>
          <a:solidFill>
            <a:schemeClr val="tx1"/>
          </a:solid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tx1"/>
          </a:solidFill>
          <a:latin typeface="Arial" panose="020B0604020202020204" pitchFamily="34" charset="0"/>
          <a:cs typeface="Arial" panose="020B0604020202020204" pitchFamily="34" charset="0"/>
        </a:defRPr>
      </a:pPr>
      <a:endParaRPr lang="nl-NL"/>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96620388109695"/>
          <c:y val="4.3542359515891249E-2"/>
          <c:w val="0.84964994380268422"/>
          <c:h val="0.31208071907749624"/>
        </c:manualLayout>
      </c:layout>
      <c:barChart>
        <c:barDir val="col"/>
        <c:grouping val="clustered"/>
        <c:varyColors val="0"/>
        <c:ser>
          <c:idx val="0"/>
          <c:order val="0"/>
          <c:spPr>
            <a:solidFill>
              <a:schemeClr val="bg1">
                <a:lumMod val="85000"/>
              </a:schemeClr>
            </a:solidFill>
            <a:ln>
              <a:noFill/>
            </a:ln>
            <a:effectLst/>
          </c:spPr>
          <c:invertIfNegative val="0"/>
          <c:cat>
            <c:strRef>
              <c:f>FGND_for_plots!$A$50:$A$76</c:f>
              <c:strCache>
                <c:ptCount val="27"/>
                <c:pt idx="0">
                  <c:v> crop types provided</c:v>
                </c:pt>
                <c:pt idx="1">
                  <c:v> related to past conditions</c:v>
                </c:pt>
                <c:pt idx="2">
                  <c:v> rainfall or season timing</c:v>
                </c:pt>
                <c:pt idx="3">
                  <c:v> quantified crop losses</c:v>
                </c:pt>
                <c:pt idx="4">
                  <c:v> quantified rainfall</c:v>
                </c:pt>
                <c:pt idx="5">
                  <c:v> planting timing</c:v>
                </c:pt>
                <c:pt idx="6">
                  <c:v> quantified reservoir level/capacity</c:v>
                </c:pt>
                <c:pt idx="7">
                  <c:v> affected localities</c:v>
                </c:pt>
                <c:pt idx="8">
                  <c:v> % planted area</c:v>
                </c:pt>
                <c:pt idx="9">
                  <c:v> harvesting timing</c:v>
                </c:pt>
                <c:pt idx="10">
                  <c:v> different water sources</c:v>
                </c:pt>
                <c:pt idx="11">
                  <c:v> veranico length</c:v>
                </c:pt>
                <c:pt idx="12">
                  <c:v> source of water trucks</c:v>
                </c:pt>
                <c:pt idx="13">
                  <c:v> seed distribution timing</c:v>
                </c:pt>
                <c:pt idx="14">
                  <c:v> no veranicos occurred</c:v>
                </c:pt>
                <c:pt idx="15">
                  <c:v> advice</c:v>
                </c:pt>
                <c:pt idx="16">
                  <c:v> proportion of municipality affected</c:v>
                </c:pt>
                <c:pt idx="17">
                  <c:v> irrigation type and area</c:v>
                </c:pt>
                <c:pt idx="18">
                  <c:v> quantity of water trucks</c:v>
                </c:pt>
                <c:pt idx="19">
                  <c:v> comment on questionnaire</c:v>
                </c:pt>
                <c:pt idx="20">
                  <c:v> named author of report</c:v>
                </c:pt>
                <c:pt idx="21">
                  <c:v> quantified cisterna level</c:v>
                </c:pt>
                <c:pt idx="22">
                  <c:v> crop losses but not registered on database</c:v>
                </c:pt>
                <c:pt idx="23">
                  <c:v> it was not necessary to pay the Garantia Safra</c:v>
                </c:pt>
                <c:pt idx="24">
                  <c:v> period of water scarcity</c:v>
                </c:pt>
                <c:pt idx="25">
                  <c:v> quantified river flow</c:v>
                </c:pt>
                <c:pt idx="26">
                  <c:v> quantity of communities served by water trucks</c:v>
                </c:pt>
              </c:strCache>
            </c:strRef>
          </c:cat>
          <c:val>
            <c:numRef>
              <c:f>FGND_for_plots!$B$50:$B$76</c:f>
              <c:numCache>
                <c:formatCode>General</c:formatCode>
                <c:ptCount val="27"/>
                <c:pt idx="0">
                  <c:v>399</c:v>
                </c:pt>
                <c:pt idx="1">
                  <c:v>251</c:v>
                </c:pt>
                <c:pt idx="2">
                  <c:v>177</c:v>
                </c:pt>
                <c:pt idx="3">
                  <c:v>122</c:v>
                </c:pt>
                <c:pt idx="4">
                  <c:v>109</c:v>
                </c:pt>
                <c:pt idx="5">
                  <c:v>93</c:v>
                </c:pt>
                <c:pt idx="6">
                  <c:v>72</c:v>
                </c:pt>
                <c:pt idx="7">
                  <c:v>60</c:v>
                </c:pt>
                <c:pt idx="8">
                  <c:v>51</c:v>
                </c:pt>
                <c:pt idx="9">
                  <c:v>51</c:v>
                </c:pt>
                <c:pt idx="10">
                  <c:v>39</c:v>
                </c:pt>
                <c:pt idx="11">
                  <c:v>34</c:v>
                </c:pt>
                <c:pt idx="12">
                  <c:v>23</c:v>
                </c:pt>
                <c:pt idx="13">
                  <c:v>13</c:v>
                </c:pt>
                <c:pt idx="14">
                  <c:v>8</c:v>
                </c:pt>
                <c:pt idx="15">
                  <c:v>6</c:v>
                </c:pt>
                <c:pt idx="16">
                  <c:v>6</c:v>
                </c:pt>
                <c:pt idx="17">
                  <c:v>4</c:v>
                </c:pt>
                <c:pt idx="18">
                  <c:v>4</c:v>
                </c:pt>
                <c:pt idx="19">
                  <c:v>3</c:v>
                </c:pt>
                <c:pt idx="20">
                  <c:v>2</c:v>
                </c:pt>
                <c:pt idx="21">
                  <c:v>2</c:v>
                </c:pt>
                <c:pt idx="22">
                  <c:v>1</c:v>
                </c:pt>
                <c:pt idx="23">
                  <c:v>1</c:v>
                </c:pt>
                <c:pt idx="24">
                  <c:v>1</c:v>
                </c:pt>
                <c:pt idx="25">
                  <c:v>1</c:v>
                </c:pt>
                <c:pt idx="26">
                  <c:v>1</c:v>
                </c:pt>
              </c:numCache>
            </c:numRef>
          </c:val>
          <c:extLst>
            <c:ext xmlns:c16="http://schemas.microsoft.com/office/drawing/2014/chart" uri="{C3380CC4-5D6E-409C-BE32-E72D297353CC}">
              <c16:uniqueId val="{00000000-1F11-48F2-8303-A932C2927468}"/>
            </c:ext>
          </c:extLst>
        </c:ser>
        <c:dLbls>
          <c:showLegendKey val="0"/>
          <c:showVal val="0"/>
          <c:showCatName val="0"/>
          <c:showSerName val="0"/>
          <c:showPercent val="0"/>
          <c:showBubbleSize val="0"/>
        </c:dLbls>
        <c:gapWidth val="10"/>
        <c:axId val="424925128"/>
        <c:axId val="424920536"/>
      </c:barChart>
      <c:catAx>
        <c:axId val="424925128"/>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8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crossAx val="424920536"/>
        <c:crosses val="autoZero"/>
        <c:auto val="1"/>
        <c:lblAlgn val="ctr"/>
        <c:lblOffset val="100"/>
        <c:noMultiLvlLbl val="0"/>
      </c:catAx>
      <c:valAx>
        <c:axId val="424920536"/>
        <c:scaling>
          <c:orientation val="minMax"/>
          <c:max val="400"/>
        </c:scaling>
        <c:delete val="0"/>
        <c:axPos val="l"/>
        <c:title>
          <c:tx>
            <c:rich>
              <a:bodyPr rot="-54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r>
                  <a:rPr lang="en-GB" sz="900"/>
                  <a:t>Number of occurrences</a:t>
                </a:r>
              </a:p>
            </c:rich>
          </c:tx>
          <c:overlay val="0"/>
          <c:spPr>
            <a:noFill/>
            <a:ln>
              <a:noFill/>
            </a:ln>
            <a:effectLst/>
          </c:spPr>
          <c:txPr>
            <a:bodyPr rot="-54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crossAx val="424925128"/>
        <c:crosses val="autoZero"/>
        <c:crossBetween val="between"/>
      </c:valAx>
      <c:spPr>
        <a:noFill/>
        <a:ln>
          <a:solidFill>
            <a:schemeClr val="tx1"/>
          </a:solid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tx1"/>
          </a:solidFill>
          <a:latin typeface="Arial" panose="020B0604020202020204" pitchFamily="34" charset="0"/>
          <a:cs typeface="Arial" panose="020B0604020202020204" pitchFamily="34" charset="0"/>
        </a:defRPr>
      </a:pPr>
      <a:endParaRPr lang="nl-NL"/>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8767911226282258"/>
          <c:y val="4.3542359515891249E-2"/>
          <c:w val="0.771748575449272"/>
          <c:h val="0.4610553382879311"/>
        </c:manualLayout>
      </c:layout>
      <c:barChart>
        <c:barDir val="col"/>
        <c:grouping val="clustered"/>
        <c:varyColors val="0"/>
        <c:ser>
          <c:idx val="0"/>
          <c:order val="0"/>
          <c:spPr>
            <a:solidFill>
              <a:schemeClr val="tx2">
                <a:lumMod val="40000"/>
                <a:lumOff val="60000"/>
              </a:schemeClr>
            </a:solidFill>
            <a:ln>
              <a:noFill/>
            </a:ln>
            <a:effectLst/>
          </c:spPr>
          <c:invertIfNegative val="0"/>
          <c:cat>
            <c:strRef>
              <c:f>FGND_for_plots!$A$79:$A$91</c:f>
              <c:strCache>
                <c:ptCount val="13"/>
                <c:pt idx="0">
                  <c:v> sufficient water volume accumulated during wet season</c:v>
                </c:pt>
                <c:pt idx="1">
                  <c:v> when water will run out</c:v>
                </c:pt>
                <c:pt idx="2">
                  <c:v> crop production will be good</c:v>
                </c:pt>
                <c:pt idx="3">
                  <c:v> there will soon be water scarcity</c:v>
                </c:pt>
                <c:pt idx="4">
                  <c:v> sparse rains will harm crops</c:v>
                </c:pt>
                <c:pt idx="5">
                  <c:v> supply not guaranteed unless much more rain falls</c:v>
                </c:pt>
                <c:pt idx="6">
                  <c:v> water trucks will soon be required</c:v>
                </c:pt>
                <c:pt idx="7">
                  <c:v> when pasture will run out</c:v>
                </c:pt>
                <c:pt idx="8">
                  <c:v> rains will be plentiful</c:v>
                </c:pt>
                <c:pt idx="9">
                  <c:v> if current rains continue then supply will be guaranteed</c:v>
                </c:pt>
                <c:pt idx="10">
                  <c:v> will be a difficult year for producers due to losses</c:v>
                </c:pt>
                <c:pt idx="11">
                  <c:v> crop production will be normal</c:v>
                </c:pt>
                <c:pt idx="12">
                  <c:v> increasing number of communities will require water trucks</c:v>
                </c:pt>
              </c:strCache>
            </c:strRef>
          </c:cat>
          <c:val>
            <c:numRef>
              <c:f>FGND_for_plots!$B$79:$B$91</c:f>
              <c:numCache>
                <c:formatCode>General</c:formatCode>
                <c:ptCount val="13"/>
                <c:pt idx="0">
                  <c:v>35</c:v>
                </c:pt>
                <c:pt idx="1">
                  <c:v>31</c:v>
                </c:pt>
                <c:pt idx="2">
                  <c:v>30</c:v>
                </c:pt>
                <c:pt idx="3">
                  <c:v>13</c:v>
                </c:pt>
                <c:pt idx="4">
                  <c:v>6</c:v>
                </c:pt>
                <c:pt idx="5">
                  <c:v>6</c:v>
                </c:pt>
                <c:pt idx="6">
                  <c:v>6</c:v>
                </c:pt>
                <c:pt idx="7">
                  <c:v>6</c:v>
                </c:pt>
                <c:pt idx="8">
                  <c:v>5</c:v>
                </c:pt>
                <c:pt idx="9">
                  <c:v>3</c:v>
                </c:pt>
                <c:pt idx="10">
                  <c:v>3</c:v>
                </c:pt>
                <c:pt idx="11">
                  <c:v>1</c:v>
                </c:pt>
                <c:pt idx="12">
                  <c:v>1</c:v>
                </c:pt>
              </c:numCache>
            </c:numRef>
          </c:val>
          <c:extLst>
            <c:ext xmlns:c16="http://schemas.microsoft.com/office/drawing/2014/chart" uri="{C3380CC4-5D6E-409C-BE32-E72D297353CC}">
              <c16:uniqueId val="{00000000-356C-45ED-B557-24B39230CF5B}"/>
            </c:ext>
          </c:extLst>
        </c:ser>
        <c:dLbls>
          <c:showLegendKey val="0"/>
          <c:showVal val="0"/>
          <c:showCatName val="0"/>
          <c:showSerName val="0"/>
          <c:showPercent val="0"/>
          <c:showBubbleSize val="0"/>
        </c:dLbls>
        <c:gapWidth val="10"/>
        <c:axId val="424925128"/>
        <c:axId val="424920536"/>
      </c:barChart>
      <c:catAx>
        <c:axId val="424925128"/>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8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crossAx val="424920536"/>
        <c:crosses val="autoZero"/>
        <c:auto val="1"/>
        <c:lblAlgn val="ctr"/>
        <c:lblOffset val="100"/>
        <c:noMultiLvlLbl val="0"/>
      </c:catAx>
      <c:valAx>
        <c:axId val="424920536"/>
        <c:scaling>
          <c:orientation val="minMax"/>
        </c:scaling>
        <c:delete val="0"/>
        <c:axPos val="l"/>
        <c:title>
          <c:tx>
            <c:rich>
              <a:bodyPr rot="-54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r>
                  <a:rPr lang="en-GB" sz="900"/>
                  <a:t>Number of occurrences</a:t>
                </a:r>
              </a:p>
            </c:rich>
          </c:tx>
          <c:overlay val="0"/>
          <c:spPr>
            <a:noFill/>
            <a:ln>
              <a:noFill/>
            </a:ln>
            <a:effectLst/>
          </c:spPr>
          <c:txPr>
            <a:bodyPr rot="-54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crossAx val="424925128"/>
        <c:crosses val="autoZero"/>
        <c:crossBetween val="between"/>
      </c:valAx>
      <c:spPr>
        <a:noFill/>
        <a:ln>
          <a:solidFill>
            <a:schemeClr val="tx1"/>
          </a:solid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tx1"/>
          </a:solidFill>
          <a:latin typeface="Arial" panose="020B0604020202020204" pitchFamily="34" charset="0"/>
          <a:cs typeface="Arial" panose="020B0604020202020204" pitchFamily="34" charset="0"/>
        </a:defRPr>
      </a:pPr>
      <a:endParaRPr lang="nl-NL"/>
    </a:p>
  </c:tx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8737996695814217E-2"/>
          <c:y val="4.3542359515891249E-2"/>
          <c:w val="0.93687814081084897"/>
          <c:h val="0.40685243092677875"/>
        </c:manualLayout>
      </c:layout>
      <c:barChart>
        <c:barDir val="col"/>
        <c:grouping val="clustered"/>
        <c:varyColors val="0"/>
        <c:ser>
          <c:idx val="0"/>
          <c:order val="0"/>
          <c:spPr>
            <a:solidFill>
              <a:srgbClr val="C00000"/>
            </a:solidFill>
            <a:ln>
              <a:noFill/>
            </a:ln>
            <a:effectLst/>
          </c:spPr>
          <c:invertIfNegative val="0"/>
          <c:cat>
            <c:strRef>
              <c:f>FGND_for_plots!$A$94:$A$182</c:f>
              <c:strCache>
                <c:ptCount val="89"/>
                <c:pt idx="0">
                  <c:v>Crop losses due to excessive rainfall</c:v>
                </c:pt>
                <c:pt idx="1">
                  <c:v>Rainfall low</c:v>
                </c:pt>
                <c:pt idx="2">
                  <c:v>Crop losses</c:v>
                </c:pt>
                <c:pt idx="3">
                  <c:v>Water scarcity: localised</c:v>
                </c:pt>
                <c:pt idx="4">
                  <c:v>Rainfall localised</c:v>
                </c:pt>
                <c:pt idx="5">
                  <c:v>Veranico occurred</c:v>
                </c:pt>
                <c:pt idx="6">
                  <c:v>Aggravating factor: crop losses due to pests</c:v>
                </c:pt>
                <c:pt idx="7">
                  <c:v>Reservoirs little replenished</c:v>
                </c:pt>
                <c:pt idx="8">
                  <c:v>Water levels low</c:v>
                </c:pt>
                <c:pt idx="9">
                  <c:v>Water for human consumption: low availability</c:v>
                </c:pt>
                <c:pt idx="10">
                  <c:v>Reservoir levels low</c:v>
                </c:pt>
                <c:pt idx="11">
                  <c:v>No rainfall</c:v>
                </c:pt>
                <c:pt idx="12">
                  <c:v>Water trucks necessary in some communities</c:v>
                </c:pt>
                <c:pt idx="13">
                  <c:v>Water trucks necessary</c:v>
                </c:pt>
                <c:pt idx="14">
                  <c:v>Insufficient water for irrigation</c:v>
                </c:pt>
                <c:pt idx="15">
                  <c:v>Water for animal consumption: low availability</c:v>
                </c:pt>
                <c:pt idx="16">
                  <c:v>Crop development poor</c:v>
                </c:pt>
                <c:pt idx="17">
                  <c:v>Crop planting reduced or delayed</c:v>
                </c:pt>
                <c:pt idx="18">
                  <c:v>Water for human consumption has low availability in some communities</c:v>
                </c:pt>
                <c:pt idx="19">
                  <c:v>Reservoirs almost empty</c:v>
                </c:pt>
                <c:pt idx="20">
                  <c:v>Crop losses high</c:v>
                </c:pt>
                <c:pt idx="21">
                  <c:v>Water scarcity: critical</c:v>
                </c:pt>
                <c:pt idx="22">
                  <c:v>Aggravating factor: insufficient water infrastructure in some communities</c:v>
                </c:pt>
                <c:pt idx="23">
                  <c:v>Drought condition worsening</c:v>
                </c:pt>
                <c:pt idx="24">
                  <c:v>Groundwater level dropping</c:v>
                </c:pt>
                <c:pt idx="25">
                  <c:v>Aggravating factor: low reservoir levels in external municipality water source</c:v>
                </c:pt>
                <c:pt idx="26">
                  <c:v>Water trucks necessary in some rural communities</c:v>
                </c:pt>
                <c:pt idx="27">
                  <c:v>Pasture poor</c:v>
                </c:pt>
                <c:pt idx="28">
                  <c:v>Reservoir losses due to excessive evaporation</c:v>
                </c:pt>
                <c:pt idx="29">
                  <c:v>Localised flooding</c:v>
                </c:pt>
                <c:pt idx="30">
                  <c:v>Water trucks necessary in rural communities</c:v>
                </c:pt>
                <c:pt idx="31">
                  <c:v>Reservoirs dried up</c:v>
                </c:pt>
                <c:pt idx="32">
                  <c:v>Water for human consumption has low availability in some rural communities</c:v>
                </c:pt>
                <c:pt idx="33">
                  <c:v>Reservoirs: localised replenishment</c:v>
                </c:pt>
                <c:pt idx="34">
                  <c:v>Soil moisture low</c:v>
                </c:pt>
                <c:pt idx="35">
                  <c:v>Livestock in poor health</c:v>
                </c:pt>
                <c:pt idx="36">
                  <c:v>Water quality poor</c:v>
                </c:pt>
                <c:pt idx="37">
                  <c:v>Aggravating factor: insufficient water trucks to serve all communities</c:v>
                </c:pt>
                <c:pt idx="38">
                  <c:v>Groundwater levels low</c:v>
                </c:pt>
                <c:pt idx="39">
                  <c:v>Aggravating factor: constant drought (aridity?)</c:v>
                </c:pt>
                <c:pt idx="40">
                  <c:v>Water access difficulties in some isolated communities</c:v>
                </c:pt>
                <c:pt idx="41">
                  <c:v>Water reserves decreasing</c:v>
                </c:pt>
                <c:pt idx="42">
                  <c:v>Crop losses low</c:v>
                </c:pt>
                <c:pt idx="43">
                  <c:v>Cisterna levels are low</c:v>
                </c:pt>
                <c:pt idx="44">
                  <c:v>Forage diminishing</c:v>
                </c:pt>
                <c:pt idx="45">
                  <c:v>Water supply rationing</c:v>
                </c:pt>
                <c:pt idx="46">
                  <c:v>Forage is poor</c:v>
                </c:pt>
                <c:pt idx="47">
                  <c:v>Aggravating factor: high production costs</c:v>
                </c:pt>
                <c:pt idx="48">
                  <c:v>Risk of wildfires</c:v>
                </c:pt>
                <c:pt idx="49">
                  <c:v>Aggravating factor: broken water infrastructure</c:v>
                </c:pt>
                <c:pt idx="50">
                  <c:v>Livestock farmers suffering</c:v>
                </c:pt>
                <c:pt idx="51">
                  <c:v>Urban water supply difficulties</c:v>
                </c:pt>
                <c:pt idx="52">
                  <c:v>Water access problems in rural areas</c:v>
                </c:pt>
                <c:pt idx="53">
                  <c:v>Dairy production reduced</c:v>
                </c:pt>
                <c:pt idx="54">
                  <c:v>Aggravating factor: high costs of rice, meat, corn and soy derivatives for animal feed</c:v>
                </c:pt>
                <c:pt idx="55">
                  <c:v>Worrying situation</c:v>
                </c:pt>
                <c:pt idx="56">
                  <c:v>Wildfires</c:v>
                </c:pt>
                <c:pt idx="57">
                  <c:v>Water scarcity for rural families in some areas</c:v>
                </c:pt>
                <c:pt idx="58">
                  <c:v>Very high temperature</c:v>
                </c:pt>
                <c:pt idx="59">
                  <c:v>State of emergency due to heavy rain and some dams broke</c:v>
                </c:pt>
                <c:pt idx="60">
                  <c:v>Seca verde</c:v>
                </c:pt>
                <c:pt idx="61">
                  <c:v>Aggravating factor: insufficient seeds</c:v>
                </c:pt>
                <c:pt idx="62">
                  <c:v>Aggravating factor: conditions unsuitable for replanting</c:v>
                </c:pt>
                <c:pt idx="63">
                  <c:v>Farmers experiencing decreasing capital</c:v>
                </c:pt>
                <c:pt idx="64">
                  <c:v>Aggravating factor: livestock (cattle, sheep, goats and poultry) facing serious health problems and disease</c:v>
                </c:pt>
                <c:pt idx="65">
                  <c:v>Aggravating factor: fear of covid</c:v>
                </c:pt>
                <c:pt idx="66">
                  <c:v>Aggravating factor: high costs of electricity, diesel oil, butane</c:v>
                </c:pt>
                <c:pt idx="67">
                  <c:v>Wells dried up</c:v>
                </c:pt>
                <c:pt idx="68">
                  <c:v>Water for human consumption has poor water quality for rural populations</c:v>
                </c:pt>
                <c:pt idx="69">
                  <c:v>River stopped flowing</c:v>
                </c:pt>
                <c:pt idx="70">
                  <c:v>Water trucks necessary in mountain areas</c:v>
                </c:pt>
                <c:pt idx="71">
                  <c:v>Crop production only sufficient for family consumption</c:v>
                </c:pt>
                <c:pt idx="72">
                  <c:v>Aggravating factor: preceding conditions unfavourable (already dry)</c:v>
                </c:pt>
                <c:pt idx="73">
                  <c:v>Aggravating factor: provided seeds from HORA DE PLANTAR programme are poor</c:v>
                </c:pt>
                <c:pt idx="74">
                  <c:v>Aggravating factor: saturated soils prevents soil preparation</c:v>
                </c:pt>
                <c:pt idx="75">
                  <c:v>Fish farm production reduced</c:v>
                </c:pt>
                <c:pt idx="76">
                  <c:v>Silage production low</c:v>
                </c:pt>
                <c:pt idx="77">
                  <c:v>Aggravating factor: livestock farmers unprepared for lack of native forage</c:v>
                </c:pt>
                <c:pt idx="78">
                  <c:v>Aggravating factor: marketing bottleneck for producers</c:v>
                </c:pt>
                <c:pt idx="79">
                  <c:v>Loss of income</c:v>
                </c:pt>
                <c:pt idx="80">
                  <c:v>Migration of rural producers to cities</c:v>
                </c:pt>
                <c:pt idx="81">
                  <c:v>Reduced economy</c:v>
                </c:pt>
                <c:pt idx="82">
                  <c:v>Social impacts</c:v>
                </c:pt>
                <c:pt idx="83">
                  <c:v>Aggravating factor: farmer insecurity to investment due to irregular rainy season</c:v>
                </c:pt>
                <c:pt idx="84">
                  <c:v>Water for human consumption has poor water quality for some communities</c:v>
                </c:pt>
                <c:pt idx="85">
                  <c:v>Water access is at low levels</c:v>
                </c:pt>
                <c:pt idx="86">
                  <c:v>Water scarcity in mountain areas</c:v>
                </c:pt>
                <c:pt idx="87">
                  <c:v>Aggravating factor: boreholes drilled due to empty reservoirs have saline groundwater</c:v>
                </c:pt>
                <c:pt idx="88">
                  <c:v>Aggravating factor: poor water quality in new boreholes</c:v>
                </c:pt>
              </c:strCache>
            </c:strRef>
          </c:cat>
          <c:val>
            <c:numRef>
              <c:f>FGND_for_plots!$B$94:$B$182</c:f>
              <c:numCache>
                <c:formatCode>General</c:formatCode>
                <c:ptCount val="89"/>
                <c:pt idx="0">
                  <c:v>238</c:v>
                </c:pt>
                <c:pt idx="1">
                  <c:v>222</c:v>
                </c:pt>
                <c:pt idx="2">
                  <c:v>210</c:v>
                </c:pt>
                <c:pt idx="3">
                  <c:v>156</c:v>
                </c:pt>
                <c:pt idx="4">
                  <c:v>139</c:v>
                </c:pt>
                <c:pt idx="5">
                  <c:v>131</c:v>
                </c:pt>
                <c:pt idx="6">
                  <c:v>107</c:v>
                </c:pt>
                <c:pt idx="7">
                  <c:v>105</c:v>
                </c:pt>
                <c:pt idx="8">
                  <c:v>105</c:v>
                </c:pt>
                <c:pt idx="9">
                  <c:v>104</c:v>
                </c:pt>
                <c:pt idx="10">
                  <c:v>103</c:v>
                </c:pt>
                <c:pt idx="11">
                  <c:v>101</c:v>
                </c:pt>
                <c:pt idx="12">
                  <c:v>93</c:v>
                </c:pt>
                <c:pt idx="13">
                  <c:v>76</c:v>
                </c:pt>
                <c:pt idx="14">
                  <c:v>66</c:v>
                </c:pt>
                <c:pt idx="15">
                  <c:v>63</c:v>
                </c:pt>
                <c:pt idx="16">
                  <c:v>44</c:v>
                </c:pt>
                <c:pt idx="17">
                  <c:v>39</c:v>
                </c:pt>
                <c:pt idx="18">
                  <c:v>32</c:v>
                </c:pt>
                <c:pt idx="19">
                  <c:v>30</c:v>
                </c:pt>
                <c:pt idx="20">
                  <c:v>28</c:v>
                </c:pt>
                <c:pt idx="21">
                  <c:v>28</c:v>
                </c:pt>
                <c:pt idx="22">
                  <c:v>28</c:v>
                </c:pt>
                <c:pt idx="23">
                  <c:v>26</c:v>
                </c:pt>
                <c:pt idx="24">
                  <c:v>25</c:v>
                </c:pt>
                <c:pt idx="25">
                  <c:v>19</c:v>
                </c:pt>
                <c:pt idx="26">
                  <c:v>19</c:v>
                </c:pt>
                <c:pt idx="27">
                  <c:v>18</c:v>
                </c:pt>
                <c:pt idx="28">
                  <c:v>18</c:v>
                </c:pt>
                <c:pt idx="29">
                  <c:v>16</c:v>
                </c:pt>
                <c:pt idx="30">
                  <c:v>16</c:v>
                </c:pt>
                <c:pt idx="31">
                  <c:v>15</c:v>
                </c:pt>
                <c:pt idx="32">
                  <c:v>14</c:v>
                </c:pt>
                <c:pt idx="33">
                  <c:v>14</c:v>
                </c:pt>
                <c:pt idx="34">
                  <c:v>13</c:v>
                </c:pt>
                <c:pt idx="35">
                  <c:v>13</c:v>
                </c:pt>
                <c:pt idx="36">
                  <c:v>13</c:v>
                </c:pt>
                <c:pt idx="37">
                  <c:v>13</c:v>
                </c:pt>
                <c:pt idx="38">
                  <c:v>12</c:v>
                </c:pt>
                <c:pt idx="39">
                  <c:v>11</c:v>
                </c:pt>
                <c:pt idx="40">
                  <c:v>10</c:v>
                </c:pt>
                <c:pt idx="41">
                  <c:v>10</c:v>
                </c:pt>
                <c:pt idx="42">
                  <c:v>9</c:v>
                </c:pt>
                <c:pt idx="43">
                  <c:v>9</c:v>
                </c:pt>
                <c:pt idx="44">
                  <c:v>7</c:v>
                </c:pt>
                <c:pt idx="45">
                  <c:v>7</c:v>
                </c:pt>
                <c:pt idx="46">
                  <c:v>6</c:v>
                </c:pt>
                <c:pt idx="47">
                  <c:v>6</c:v>
                </c:pt>
                <c:pt idx="48">
                  <c:v>5</c:v>
                </c:pt>
                <c:pt idx="49">
                  <c:v>5</c:v>
                </c:pt>
                <c:pt idx="50">
                  <c:v>4</c:v>
                </c:pt>
                <c:pt idx="51">
                  <c:v>4</c:v>
                </c:pt>
                <c:pt idx="52">
                  <c:v>4</c:v>
                </c:pt>
                <c:pt idx="53">
                  <c:v>3</c:v>
                </c:pt>
                <c:pt idx="54">
                  <c:v>3</c:v>
                </c:pt>
                <c:pt idx="55">
                  <c:v>3</c:v>
                </c:pt>
                <c:pt idx="56">
                  <c:v>3</c:v>
                </c:pt>
                <c:pt idx="57">
                  <c:v>3</c:v>
                </c:pt>
                <c:pt idx="58">
                  <c:v>2</c:v>
                </c:pt>
                <c:pt idx="59">
                  <c:v>2</c:v>
                </c:pt>
                <c:pt idx="60">
                  <c:v>2</c:v>
                </c:pt>
                <c:pt idx="61">
                  <c:v>2</c:v>
                </c:pt>
                <c:pt idx="62">
                  <c:v>2</c:v>
                </c:pt>
                <c:pt idx="63">
                  <c:v>2</c:v>
                </c:pt>
                <c:pt idx="64">
                  <c:v>2</c:v>
                </c:pt>
                <c:pt idx="65">
                  <c:v>2</c:v>
                </c:pt>
                <c:pt idx="66">
                  <c:v>2</c:v>
                </c:pt>
                <c:pt idx="67">
                  <c:v>2</c:v>
                </c:pt>
                <c:pt idx="68">
                  <c:v>2</c:v>
                </c:pt>
                <c:pt idx="69">
                  <c:v>2</c:v>
                </c:pt>
                <c:pt idx="70">
                  <c:v>2</c:v>
                </c:pt>
                <c:pt idx="71">
                  <c:v>1</c:v>
                </c:pt>
                <c:pt idx="72">
                  <c:v>1</c:v>
                </c:pt>
                <c:pt idx="73">
                  <c:v>1</c:v>
                </c:pt>
                <c:pt idx="74">
                  <c:v>1</c:v>
                </c:pt>
                <c:pt idx="75">
                  <c:v>1</c:v>
                </c:pt>
                <c:pt idx="76">
                  <c:v>1</c:v>
                </c:pt>
                <c:pt idx="77">
                  <c:v>1</c:v>
                </c:pt>
                <c:pt idx="78">
                  <c:v>1</c:v>
                </c:pt>
                <c:pt idx="79">
                  <c:v>1</c:v>
                </c:pt>
                <c:pt idx="80">
                  <c:v>1</c:v>
                </c:pt>
                <c:pt idx="81">
                  <c:v>1</c:v>
                </c:pt>
                <c:pt idx="82">
                  <c:v>1</c:v>
                </c:pt>
                <c:pt idx="83">
                  <c:v>1</c:v>
                </c:pt>
                <c:pt idx="84">
                  <c:v>1</c:v>
                </c:pt>
                <c:pt idx="85">
                  <c:v>1</c:v>
                </c:pt>
                <c:pt idx="86">
                  <c:v>1</c:v>
                </c:pt>
                <c:pt idx="87">
                  <c:v>1</c:v>
                </c:pt>
                <c:pt idx="88">
                  <c:v>1</c:v>
                </c:pt>
              </c:numCache>
            </c:numRef>
          </c:val>
          <c:extLst>
            <c:ext xmlns:c16="http://schemas.microsoft.com/office/drawing/2014/chart" uri="{C3380CC4-5D6E-409C-BE32-E72D297353CC}">
              <c16:uniqueId val="{00000000-2486-4173-93B9-7A029FC4267C}"/>
            </c:ext>
          </c:extLst>
        </c:ser>
        <c:dLbls>
          <c:showLegendKey val="0"/>
          <c:showVal val="0"/>
          <c:showCatName val="0"/>
          <c:showSerName val="0"/>
          <c:showPercent val="0"/>
          <c:showBubbleSize val="0"/>
        </c:dLbls>
        <c:gapWidth val="10"/>
        <c:axId val="424925128"/>
        <c:axId val="424920536"/>
      </c:barChart>
      <c:catAx>
        <c:axId val="424925128"/>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8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crossAx val="424920536"/>
        <c:crosses val="autoZero"/>
        <c:auto val="1"/>
        <c:lblAlgn val="ctr"/>
        <c:lblOffset val="100"/>
        <c:noMultiLvlLbl val="0"/>
      </c:catAx>
      <c:valAx>
        <c:axId val="424920536"/>
        <c:scaling>
          <c:orientation val="minMax"/>
        </c:scaling>
        <c:delete val="0"/>
        <c:axPos val="l"/>
        <c:title>
          <c:tx>
            <c:rich>
              <a:bodyPr rot="-54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r>
                  <a:rPr lang="en-GB" sz="900"/>
                  <a:t>Number of occurrences</a:t>
                </a:r>
              </a:p>
            </c:rich>
          </c:tx>
          <c:overlay val="0"/>
          <c:spPr>
            <a:noFill/>
            <a:ln>
              <a:noFill/>
            </a:ln>
            <a:effectLst/>
          </c:spPr>
          <c:txPr>
            <a:bodyPr rot="-54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crossAx val="424925128"/>
        <c:crosses val="autoZero"/>
        <c:crossBetween val="between"/>
      </c:valAx>
      <c:spPr>
        <a:noFill/>
        <a:ln>
          <a:solidFill>
            <a:schemeClr val="tx1"/>
          </a:solid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tx1"/>
          </a:solidFill>
          <a:latin typeface="Arial" panose="020B0604020202020204" pitchFamily="34" charset="0"/>
          <a:cs typeface="Arial" panose="020B0604020202020204" pitchFamily="34" charset="0"/>
        </a:defRPr>
      </a:pPr>
      <a:endParaRPr lang="nl-NL"/>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89459989730088"/>
          <c:y val="4.3542359515891249E-2"/>
          <c:w val="0.87920646832083182"/>
          <c:h val="0.40685243092677875"/>
        </c:manualLayout>
      </c:layout>
      <c:barChart>
        <c:barDir val="col"/>
        <c:grouping val="clustered"/>
        <c:varyColors val="0"/>
        <c:ser>
          <c:idx val="0"/>
          <c:order val="0"/>
          <c:spPr>
            <a:solidFill>
              <a:schemeClr val="accent6">
                <a:lumMod val="75000"/>
              </a:schemeClr>
            </a:solidFill>
            <a:ln>
              <a:noFill/>
            </a:ln>
            <a:effectLst/>
          </c:spPr>
          <c:invertIfNegative val="0"/>
          <c:cat>
            <c:strRef>
              <c:f>FGND_for_plots!$A$193:$A$227</c:f>
              <c:strCache>
                <c:ptCount val="35"/>
                <c:pt idx="0">
                  <c:v>No problems due to drought</c:v>
                </c:pt>
                <c:pt idx="1">
                  <c:v>No water access problems due to drought</c:v>
                </c:pt>
                <c:pt idx="2">
                  <c:v>Rainfall plentiful</c:v>
                </c:pt>
                <c:pt idx="3">
                  <c:v>Water reserves for animals are good</c:v>
                </c:pt>
                <c:pt idx="4">
                  <c:v>Water reserves for humans are good</c:v>
                </c:pt>
                <c:pt idx="5">
                  <c:v>Reservoirs replenished</c:v>
                </c:pt>
                <c:pt idx="6">
                  <c:v>Crops developing well</c:v>
                </c:pt>
                <c:pt idx="7">
                  <c:v>Rainfall well distributed</c:v>
                </c:pt>
                <c:pt idx="8">
                  <c:v>Reservoir levels good</c:v>
                </c:pt>
                <c:pt idx="9">
                  <c:v>Reservoirs full</c:v>
                </c:pt>
                <c:pt idx="10">
                  <c:v>Pasture developing well</c:v>
                </c:pt>
                <c:pt idx="11">
                  <c:v>No crop losses</c:v>
                </c:pt>
                <c:pt idx="12">
                  <c:v>River flow good</c:v>
                </c:pt>
                <c:pt idx="13">
                  <c:v>No social impact (due to social programmes)</c:v>
                </c:pt>
                <c:pt idx="14">
                  <c:v>Drought condition improving</c:v>
                </c:pt>
                <c:pt idx="15">
                  <c:v>Reservoirs overflowing</c:v>
                </c:pt>
                <c:pt idx="16">
                  <c:v>Livestock: conditions improved for livestock</c:v>
                </c:pt>
                <c:pt idx="17">
                  <c:v>Groundwater levels improved</c:v>
                </c:pt>
                <c:pt idx="18">
                  <c:v>Soil moisture condition good</c:v>
                </c:pt>
                <c:pt idx="19">
                  <c:v>Cisternas full</c:v>
                </c:pt>
                <c:pt idx="20">
                  <c:v>Reservoirs ok</c:v>
                </c:pt>
                <c:pt idx="21">
                  <c:v>Small reservoirs full</c:v>
                </c:pt>
                <c:pt idx="22">
                  <c:v>Water levels good</c:v>
                </c:pt>
                <c:pt idx="23">
                  <c:v>Forage developing well</c:v>
                </c:pt>
                <c:pt idx="24">
                  <c:v>Water levels reasonable</c:v>
                </c:pt>
                <c:pt idx="25">
                  <c:v>Harvest better than expected</c:v>
                </c:pt>
                <c:pt idx="26">
                  <c:v>Water access problems alleviated</c:v>
                </c:pt>
                <c:pt idx="27">
                  <c:v>Water reserves for irrigation is good</c:v>
                </c:pt>
                <c:pt idx="28">
                  <c:v>Water trucks not needed</c:v>
                </c:pt>
                <c:pt idx="29">
                  <c:v>No water access problems due to drought in rural communities</c:v>
                </c:pt>
                <c:pt idx="30">
                  <c:v>Harvest good</c:v>
                </c:pt>
                <c:pt idx="31">
                  <c:v>Groundwater levels good</c:v>
                </c:pt>
                <c:pt idx="32">
                  <c:v>Livestock in good health</c:v>
                </c:pt>
                <c:pt idx="33">
                  <c:v>Cisternas replenished</c:v>
                </c:pt>
                <c:pt idx="34">
                  <c:v>Water reserves for shrimp farming</c:v>
                </c:pt>
              </c:strCache>
            </c:strRef>
          </c:cat>
          <c:val>
            <c:numRef>
              <c:f>FGND_for_plots!$B$193:$B$227</c:f>
              <c:numCache>
                <c:formatCode>General</c:formatCode>
                <c:ptCount val="35"/>
                <c:pt idx="0">
                  <c:v>705</c:v>
                </c:pt>
                <c:pt idx="1">
                  <c:v>425</c:v>
                </c:pt>
                <c:pt idx="2">
                  <c:v>133</c:v>
                </c:pt>
                <c:pt idx="3">
                  <c:v>99</c:v>
                </c:pt>
                <c:pt idx="4">
                  <c:v>97</c:v>
                </c:pt>
                <c:pt idx="5">
                  <c:v>93</c:v>
                </c:pt>
                <c:pt idx="6">
                  <c:v>65</c:v>
                </c:pt>
                <c:pt idx="7">
                  <c:v>50</c:v>
                </c:pt>
                <c:pt idx="8">
                  <c:v>44</c:v>
                </c:pt>
                <c:pt idx="9">
                  <c:v>44</c:v>
                </c:pt>
                <c:pt idx="10">
                  <c:v>34</c:v>
                </c:pt>
                <c:pt idx="11">
                  <c:v>32</c:v>
                </c:pt>
                <c:pt idx="12">
                  <c:v>32</c:v>
                </c:pt>
                <c:pt idx="13">
                  <c:v>29</c:v>
                </c:pt>
                <c:pt idx="14">
                  <c:v>27</c:v>
                </c:pt>
                <c:pt idx="15">
                  <c:v>17</c:v>
                </c:pt>
                <c:pt idx="16">
                  <c:v>14</c:v>
                </c:pt>
                <c:pt idx="17">
                  <c:v>13</c:v>
                </c:pt>
                <c:pt idx="18">
                  <c:v>11</c:v>
                </c:pt>
                <c:pt idx="19">
                  <c:v>10</c:v>
                </c:pt>
                <c:pt idx="20">
                  <c:v>9</c:v>
                </c:pt>
                <c:pt idx="21">
                  <c:v>9</c:v>
                </c:pt>
                <c:pt idx="22">
                  <c:v>8</c:v>
                </c:pt>
                <c:pt idx="23">
                  <c:v>7</c:v>
                </c:pt>
                <c:pt idx="24">
                  <c:v>6</c:v>
                </c:pt>
                <c:pt idx="25">
                  <c:v>5</c:v>
                </c:pt>
                <c:pt idx="26">
                  <c:v>4</c:v>
                </c:pt>
                <c:pt idx="27">
                  <c:v>3</c:v>
                </c:pt>
                <c:pt idx="28">
                  <c:v>3</c:v>
                </c:pt>
                <c:pt idx="29">
                  <c:v>2</c:v>
                </c:pt>
                <c:pt idx="30">
                  <c:v>2</c:v>
                </c:pt>
                <c:pt idx="31">
                  <c:v>2</c:v>
                </c:pt>
                <c:pt idx="32">
                  <c:v>1</c:v>
                </c:pt>
                <c:pt idx="33">
                  <c:v>1</c:v>
                </c:pt>
                <c:pt idx="34">
                  <c:v>1</c:v>
                </c:pt>
              </c:numCache>
            </c:numRef>
          </c:val>
          <c:extLst>
            <c:ext xmlns:c16="http://schemas.microsoft.com/office/drawing/2014/chart" uri="{C3380CC4-5D6E-409C-BE32-E72D297353CC}">
              <c16:uniqueId val="{00000000-77D4-415A-881B-ACA6EDFB3EF0}"/>
            </c:ext>
          </c:extLst>
        </c:ser>
        <c:dLbls>
          <c:showLegendKey val="0"/>
          <c:showVal val="0"/>
          <c:showCatName val="0"/>
          <c:showSerName val="0"/>
          <c:showPercent val="0"/>
          <c:showBubbleSize val="0"/>
        </c:dLbls>
        <c:gapWidth val="10"/>
        <c:axId val="424925128"/>
        <c:axId val="424920536"/>
      </c:barChart>
      <c:catAx>
        <c:axId val="424925128"/>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8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crossAx val="424920536"/>
        <c:crosses val="autoZero"/>
        <c:auto val="1"/>
        <c:lblAlgn val="ctr"/>
        <c:lblOffset val="100"/>
        <c:noMultiLvlLbl val="0"/>
      </c:catAx>
      <c:valAx>
        <c:axId val="424920536"/>
        <c:scaling>
          <c:orientation val="minMax"/>
        </c:scaling>
        <c:delete val="0"/>
        <c:axPos val="l"/>
        <c:title>
          <c:tx>
            <c:rich>
              <a:bodyPr rot="-54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r>
                  <a:rPr lang="en-GB" sz="900"/>
                  <a:t>Number of occurrences</a:t>
                </a:r>
              </a:p>
            </c:rich>
          </c:tx>
          <c:overlay val="0"/>
          <c:spPr>
            <a:noFill/>
            <a:ln>
              <a:noFill/>
            </a:ln>
            <a:effectLst/>
          </c:spPr>
          <c:txPr>
            <a:bodyPr rot="-54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crossAx val="424925128"/>
        <c:crosses val="autoZero"/>
        <c:crossBetween val="between"/>
      </c:valAx>
      <c:spPr>
        <a:noFill/>
        <a:ln>
          <a:solidFill>
            <a:schemeClr val="tx1"/>
          </a:solid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tx1"/>
          </a:solidFill>
          <a:latin typeface="Arial" panose="020B0604020202020204" pitchFamily="34" charset="0"/>
          <a:cs typeface="Arial" panose="020B0604020202020204" pitchFamily="34" charset="0"/>
        </a:defRPr>
      </a:pPr>
      <a:endParaRPr lang="nl-NL"/>
    </a:p>
  </c:tx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3237018356828354"/>
          <c:y val="4.8407212932900845E-2"/>
          <c:w val="0.70786412768901774"/>
          <c:h val="0.45063478589957107"/>
        </c:manualLayout>
      </c:layout>
      <c:barChart>
        <c:barDir val="col"/>
        <c:grouping val="clustered"/>
        <c:varyColors val="0"/>
        <c:ser>
          <c:idx val="0"/>
          <c:order val="0"/>
          <c:spPr>
            <a:solidFill>
              <a:schemeClr val="accent6">
                <a:lumMod val="75000"/>
              </a:schemeClr>
            </a:solidFill>
            <a:ln>
              <a:noFill/>
            </a:ln>
            <a:effectLst/>
          </c:spPr>
          <c:invertIfNegative val="0"/>
          <c:dPt>
            <c:idx val="0"/>
            <c:invertIfNegative val="0"/>
            <c:bubble3D val="0"/>
            <c:spPr>
              <a:solidFill>
                <a:srgbClr val="C00000"/>
              </a:solidFill>
              <a:ln>
                <a:noFill/>
              </a:ln>
              <a:effectLst/>
            </c:spPr>
            <c:extLst>
              <c:ext xmlns:c16="http://schemas.microsoft.com/office/drawing/2014/chart" uri="{C3380CC4-5D6E-409C-BE32-E72D297353CC}">
                <c16:uniqueId val="{00000002-2ED6-4EAD-A2E3-48928F9D24A5}"/>
              </c:ext>
            </c:extLst>
          </c:dPt>
          <c:dPt>
            <c:idx val="2"/>
            <c:invertIfNegative val="0"/>
            <c:bubble3D val="0"/>
            <c:spPr>
              <a:solidFill>
                <a:srgbClr val="C00000"/>
              </a:solidFill>
              <a:ln>
                <a:noFill/>
              </a:ln>
              <a:effectLst/>
            </c:spPr>
            <c:extLst>
              <c:ext xmlns:c16="http://schemas.microsoft.com/office/drawing/2014/chart" uri="{C3380CC4-5D6E-409C-BE32-E72D297353CC}">
                <c16:uniqueId val="{00000003-2ED6-4EAD-A2E3-48928F9D24A5}"/>
              </c:ext>
            </c:extLst>
          </c:dPt>
          <c:dPt>
            <c:idx val="3"/>
            <c:invertIfNegative val="0"/>
            <c:bubble3D val="0"/>
            <c:spPr>
              <a:solidFill>
                <a:srgbClr val="C00000"/>
              </a:solidFill>
              <a:ln>
                <a:noFill/>
              </a:ln>
              <a:effectLst/>
            </c:spPr>
            <c:extLst>
              <c:ext xmlns:c16="http://schemas.microsoft.com/office/drawing/2014/chart" uri="{C3380CC4-5D6E-409C-BE32-E72D297353CC}">
                <c16:uniqueId val="{00000004-2ED6-4EAD-A2E3-48928F9D24A5}"/>
              </c:ext>
            </c:extLst>
          </c:dPt>
          <c:dPt>
            <c:idx val="7"/>
            <c:invertIfNegative val="0"/>
            <c:bubble3D val="0"/>
            <c:spPr>
              <a:solidFill>
                <a:srgbClr val="C00000"/>
              </a:solidFill>
              <a:ln>
                <a:noFill/>
              </a:ln>
              <a:effectLst/>
            </c:spPr>
            <c:extLst>
              <c:ext xmlns:c16="http://schemas.microsoft.com/office/drawing/2014/chart" uri="{C3380CC4-5D6E-409C-BE32-E72D297353CC}">
                <c16:uniqueId val="{00000005-2ED6-4EAD-A2E3-48928F9D24A5}"/>
              </c:ext>
            </c:extLst>
          </c:dPt>
          <c:dPt>
            <c:idx val="9"/>
            <c:invertIfNegative val="0"/>
            <c:bubble3D val="0"/>
            <c:spPr>
              <a:solidFill>
                <a:srgbClr val="C00000"/>
              </a:solidFill>
              <a:ln>
                <a:noFill/>
              </a:ln>
              <a:effectLst/>
            </c:spPr>
            <c:extLst>
              <c:ext xmlns:c16="http://schemas.microsoft.com/office/drawing/2014/chart" uri="{C3380CC4-5D6E-409C-BE32-E72D297353CC}">
                <c16:uniqueId val="{00000006-2ED6-4EAD-A2E3-48928F9D24A5}"/>
              </c:ext>
            </c:extLst>
          </c:dPt>
          <c:dPt>
            <c:idx val="10"/>
            <c:invertIfNegative val="0"/>
            <c:bubble3D val="0"/>
            <c:spPr>
              <a:solidFill>
                <a:srgbClr val="C00000"/>
              </a:solidFill>
              <a:ln>
                <a:noFill/>
              </a:ln>
              <a:effectLst/>
            </c:spPr>
            <c:extLst>
              <c:ext xmlns:c16="http://schemas.microsoft.com/office/drawing/2014/chart" uri="{C3380CC4-5D6E-409C-BE32-E72D297353CC}">
                <c16:uniqueId val="{00000007-2ED6-4EAD-A2E3-48928F9D24A5}"/>
              </c:ext>
            </c:extLst>
          </c:dPt>
          <c:cat>
            <c:strRef>
              <c:f>FGND_for_plots!$A$239:$A$249</c:f>
              <c:strCache>
                <c:ptCount val="11"/>
                <c:pt idx="0">
                  <c:v>Water access impacts</c:v>
                </c:pt>
                <c:pt idx="1">
                  <c:v>No problem</c:v>
                </c:pt>
                <c:pt idx="2">
                  <c:v>Crop loss</c:v>
                </c:pt>
                <c:pt idx="3">
                  <c:v>Not enough rain</c:v>
                </c:pt>
                <c:pt idx="4">
                  <c:v>Water access good</c:v>
                </c:pt>
                <c:pt idx="5">
                  <c:v>Good rain</c:v>
                </c:pt>
                <c:pt idx="6">
                  <c:v>Crop production good</c:v>
                </c:pt>
                <c:pt idx="7">
                  <c:v>Livestock farming impacts</c:v>
                </c:pt>
                <c:pt idx="8">
                  <c:v>Livestock production good</c:v>
                </c:pt>
                <c:pt idx="9">
                  <c:v>Socioeconomic impacts</c:v>
                </c:pt>
                <c:pt idx="10">
                  <c:v>Flooding</c:v>
                </c:pt>
              </c:strCache>
            </c:strRef>
          </c:cat>
          <c:val>
            <c:numRef>
              <c:f>FGND_for_plots!$B$239:$B$249</c:f>
              <c:numCache>
                <c:formatCode>General</c:formatCode>
                <c:ptCount val="11"/>
                <c:pt idx="0">
                  <c:v>1232</c:v>
                </c:pt>
                <c:pt idx="1">
                  <c:v>1161</c:v>
                </c:pt>
                <c:pt idx="2">
                  <c:v>685</c:v>
                </c:pt>
                <c:pt idx="3">
                  <c:v>645</c:v>
                </c:pt>
                <c:pt idx="4">
                  <c:v>495</c:v>
                </c:pt>
                <c:pt idx="5">
                  <c:v>221</c:v>
                </c:pt>
                <c:pt idx="6">
                  <c:v>104</c:v>
                </c:pt>
                <c:pt idx="7">
                  <c:v>68</c:v>
                </c:pt>
                <c:pt idx="8">
                  <c:v>56</c:v>
                </c:pt>
                <c:pt idx="9">
                  <c:v>20</c:v>
                </c:pt>
                <c:pt idx="10">
                  <c:v>18</c:v>
                </c:pt>
              </c:numCache>
            </c:numRef>
          </c:val>
          <c:extLst>
            <c:ext xmlns:c16="http://schemas.microsoft.com/office/drawing/2014/chart" uri="{C3380CC4-5D6E-409C-BE32-E72D297353CC}">
              <c16:uniqueId val="{00000000-2ED6-4EAD-A2E3-48928F9D24A5}"/>
            </c:ext>
          </c:extLst>
        </c:ser>
        <c:dLbls>
          <c:showLegendKey val="0"/>
          <c:showVal val="0"/>
          <c:showCatName val="0"/>
          <c:showSerName val="0"/>
          <c:showPercent val="0"/>
          <c:showBubbleSize val="0"/>
        </c:dLbls>
        <c:gapWidth val="10"/>
        <c:axId val="424925128"/>
        <c:axId val="424920536"/>
      </c:barChart>
      <c:catAx>
        <c:axId val="424925128"/>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8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crossAx val="424920536"/>
        <c:crosses val="autoZero"/>
        <c:auto val="1"/>
        <c:lblAlgn val="ctr"/>
        <c:lblOffset val="100"/>
        <c:noMultiLvlLbl val="0"/>
      </c:catAx>
      <c:valAx>
        <c:axId val="424920536"/>
        <c:scaling>
          <c:orientation val="minMax"/>
        </c:scaling>
        <c:delete val="0"/>
        <c:axPos val="l"/>
        <c:title>
          <c:tx>
            <c:rich>
              <a:bodyPr rot="-54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r>
                  <a:rPr lang="en-GB" sz="900"/>
                  <a:t>Number of occurrences</a:t>
                </a:r>
              </a:p>
            </c:rich>
          </c:tx>
          <c:overlay val="0"/>
          <c:spPr>
            <a:noFill/>
            <a:ln>
              <a:noFill/>
            </a:ln>
            <a:effectLst/>
          </c:spPr>
          <c:txPr>
            <a:bodyPr rot="-54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crossAx val="424925128"/>
        <c:crosses val="autoZero"/>
        <c:crossBetween val="between"/>
      </c:valAx>
      <c:spPr>
        <a:noFill/>
        <a:ln>
          <a:solidFill>
            <a:schemeClr val="tx1"/>
          </a:solid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tx1"/>
          </a:solidFill>
          <a:latin typeface="Arial" panose="020B0604020202020204" pitchFamily="34" charset="0"/>
          <a:cs typeface="Arial" panose="020B0604020202020204" pitchFamily="34" charset="0"/>
        </a:defRPr>
      </a:pPr>
      <a:endParaRPr lang="nl-NL"/>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4801351552656079"/>
          <c:y val="4.8407212932900845E-2"/>
          <c:w val="0.60366304542479643"/>
          <c:h val="0.46038308776769571"/>
        </c:manualLayout>
      </c:layout>
      <c:barChart>
        <c:barDir val="col"/>
        <c:grouping val="clustered"/>
        <c:varyColors val="0"/>
        <c:ser>
          <c:idx val="0"/>
          <c:order val="0"/>
          <c:spPr>
            <a:solidFill>
              <a:schemeClr val="tx1">
                <a:lumMod val="50000"/>
                <a:lumOff val="50000"/>
              </a:schemeClr>
            </a:solidFill>
            <a:ln>
              <a:noFill/>
            </a:ln>
            <a:effectLst/>
          </c:spPr>
          <c:invertIfNegative val="0"/>
          <c:dPt>
            <c:idx val="0"/>
            <c:invertIfNegative val="0"/>
            <c:bubble3D val="0"/>
            <c:spPr>
              <a:solidFill>
                <a:schemeClr val="tx1">
                  <a:lumMod val="50000"/>
                  <a:lumOff val="50000"/>
                </a:schemeClr>
              </a:solidFill>
              <a:ln>
                <a:noFill/>
              </a:ln>
              <a:effectLst/>
            </c:spPr>
            <c:extLst>
              <c:ext xmlns:c16="http://schemas.microsoft.com/office/drawing/2014/chart" uri="{C3380CC4-5D6E-409C-BE32-E72D297353CC}">
                <c16:uniqueId val="{00000001-63D3-43B6-AE8C-D53321ABBB54}"/>
              </c:ext>
            </c:extLst>
          </c:dPt>
          <c:dPt>
            <c:idx val="2"/>
            <c:invertIfNegative val="0"/>
            <c:bubble3D val="0"/>
            <c:spPr>
              <a:solidFill>
                <a:schemeClr val="tx1">
                  <a:lumMod val="50000"/>
                  <a:lumOff val="50000"/>
                </a:schemeClr>
              </a:solidFill>
              <a:ln>
                <a:noFill/>
              </a:ln>
              <a:effectLst/>
            </c:spPr>
            <c:extLst>
              <c:ext xmlns:c16="http://schemas.microsoft.com/office/drawing/2014/chart" uri="{C3380CC4-5D6E-409C-BE32-E72D297353CC}">
                <c16:uniqueId val="{00000003-63D3-43B6-AE8C-D53321ABBB54}"/>
              </c:ext>
            </c:extLst>
          </c:dPt>
          <c:dPt>
            <c:idx val="3"/>
            <c:invertIfNegative val="0"/>
            <c:bubble3D val="0"/>
            <c:spPr>
              <a:solidFill>
                <a:schemeClr val="tx1">
                  <a:lumMod val="50000"/>
                  <a:lumOff val="50000"/>
                </a:schemeClr>
              </a:solidFill>
              <a:ln>
                <a:noFill/>
              </a:ln>
              <a:effectLst/>
            </c:spPr>
            <c:extLst>
              <c:ext xmlns:c16="http://schemas.microsoft.com/office/drawing/2014/chart" uri="{C3380CC4-5D6E-409C-BE32-E72D297353CC}">
                <c16:uniqueId val="{00000005-63D3-43B6-AE8C-D53321ABBB54}"/>
              </c:ext>
            </c:extLst>
          </c:dPt>
          <c:dPt>
            <c:idx val="7"/>
            <c:invertIfNegative val="0"/>
            <c:bubble3D val="0"/>
            <c:spPr>
              <a:solidFill>
                <a:schemeClr val="tx1">
                  <a:lumMod val="50000"/>
                  <a:lumOff val="50000"/>
                </a:schemeClr>
              </a:solidFill>
              <a:ln>
                <a:noFill/>
              </a:ln>
              <a:effectLst/>
            </c:spPr>
            <c:extLst>
              <c:ext xmlns:c16="http://schemas.microsoft.com/office/drawing/2014/chart" uri="{C3380CC4-5D6E-409C-BE32-E72D297353CC}">
                <c16:uniqueId val="{00000007-63D3-43B6-AE8C-D53321ABBB54}"/>
              </c:ext>
            </c:extLst>
          </c:dPt>
          <c:dPt>
            <c:idx val="9"/>
            <c:invertIfNegative val="0"/>
            <c:bubble3D val="0"/>
            <c:spPr>
              <a:solidFill>
                <a:schemeClr val="tx1">
                  <a:lumMod val="50000"/>
                  <a:lumOff val="50000"/>
                </a:schemeClr>
              </a:solidFill>
              <a:ln>
                <a:noFill/>
              </a:ln>
              <a:effectLst/>
            </c:spPr>
            <c:extLst>
              <c:ext xmlns:c16="http://schemas.microsoft.com/office/drawing/2014/chart" uri="{C3380CC4-5D6E-409C-BE32-E72D297353CC}">
                <c16:uniqueId val="{00000009-63D3-43B6-AE8C-D53321ABBB54}"/>
              </c:ext>
            </c:extLst>
          </c:dPt>
          <c:dPt>
            <c:idx val="10"/>
            <c:invertIfNegative val="0"/>
            <c:bubble3D val="0"/>
            <c:spPr>
              <a:solidFill>
                <a:schemeClr val="tx1">
                  <a:lumMod val="50000"/>
                  <a:lumOff val="50000"/>
                </a:schemeClr>
              </a:solidFill>
              <a:ln>
                <a:noFill/>
              </a:ln>
              <a:effectLst/>
            </c:spPr>
            <c:extLst>
              <c:ext xmlns:c16="http://schemas.microsoft.com/office/drawing/2014/chart" uri="{C3380CC4-5D6E-409C-BE32-E72D297353CC}">
                <c16:uniqueId val="{0000000B-63D3-43B6-AE8C-D53321ABBB54}"/>
              </c:ext>
            </c:extLst>
          </c:dPt>
          <c:cat>
            <c:strRef>
              <c:f>FGND_for_plots!$A$254:$A$260</c:f>
              <c:strCache>
                <c:ptCount val="7"/>
                <c:pt idx="0">
                  <c:v>Negative impacts</c:v>
                </c:pt>
                <c:pt idx="1">
                  <c:v>Positives</c:v>
                </c:pt>
                <c:pt idx="2">
                  <c:v>Extra information</c:v>
                </c:pt>
                <c:pt idx="3">
                  <c:v>Prediction provided</c:v>
                </c:pt>
                <c:pt idx="4">
                  <c:v>Aggravating factor</c:v>
                </c:pt>
                <c:pt idx="5">
                  <c:v>Alleviating factor</c:v>
                </c:pt>
                <c:pt idx="6">
                  <c:v>Alleviating/aggravating factor</c:v>
                </c:pt>
              </c:strCache>
            </c:strRef>
          </c:cat>
          <c:val>
            <c:numRef>
              <c:f>FGND_for_plots!$B$254:$B$260</c:f>
              <c:numCache>
                <c:formatCode>General</c:formatCode>
                <c:ptCount val="7"/>
                <c:pt idx="0">
                  <c:v>2668</c:v>
                </c:pt>
                <c:pt idx="1">
                  <c:v>2037</c:v>
                </c:pt>
                <c:pt idx="2">
                  <c:v>1534</c:v>
                </c:pt>
                <c:pt idx="3">
                  <c:v>146</c:v>
                </c:pt>
                <c:pt idx="4">
                  <c:v>92</c:v>
                </c:pt>
                <c:pt idx="5">
                  <c:v>82</c:v>
                </c:pt>
                <c:pt idx="6">
                  <c:v>18</c:v>
                </c:pt>
              </c:numCache>
            </c:numRef>
          </c:val>
          <c:extLst>
            <c:ext xmlns:c16="http://schemas.microsoft.com/office/drawing/2014/chart" uri="{C3380CC4-5D6E-409C-BE32-E72D297353CC}">
              <c16:uniqueId val="{0000000C-63D3-43B6-AE8C-D53321ABBB54}"/>
            </c:ext>
          </c:extLst>
        </c:ser>
        <c:dLbls>
          <c:showLegendKey val="0"/>
          <c:showVal val="0"/>
          <c:showCatName val="0"/>
          <c:showSerName val="0"/>
          <c:showPercent val="0"/>
          <c:showBubbleSize val="0"/>
        </c:dLbls>
        <c:gapWidth val="10"/>
        <c:axId val="424925128"/>
        <c:axId val="424920536"/>
      </c:barChart>
      <c:catAx>
        <c:axId val="424925128"/>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8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crossAx val="424920536"/>
        <c:crosses val="autoZero"/>
        <c:auto val="1"/>
        <c:lblAlgn val="ctr"/>
        <c:lblOffset val="100"/>
        <c:noMultiLvlLbl val="0"/>
      </c:catAx>
      <c:valAx>
        <c:axId val="424920536"/>
        <c:scaling>
          <c:orientation val="minMax"/>
        </c:scaling>
        <c:delete val="0"/>
        <c:axPos val="l"/>
        <c:title>
          <c:tx>
            <c:rich>
              <a:bodyPr rot="-54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r>
                  <a:rPr lang="en-GB" sz="900"/>
                  <a:t>Number of occurrences</a:t>
                </a:r>
              </a:p>
            </c:rich>
          </c:tx>
          <c:overlay val="0"/>
          <c:spPr>
            <a:noFill/>
            <a:ln>
              <a:noFill/>
            </a:ln>
            <a:effectLst/>
          </c:spPr>
          <c:txPr>
            <a:bodyPr rot="-54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crossAx val="424925128"/>
        <c:crosses val="autoZero"/>
        <c:crossBetween val="between"/>
      </c:valAx>
      <c:spPr>
        <a:noFill/>
        <a:ln>
          <a:solidFill>
            <a:schemeClr val="tx1"/>
          </a:solid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tx1"/>
          </a:solidFill>
          <a:latin typeface="Arial" panose="020B0604020202020204" pitchFamily="34" charset="0"/>
          <a:cs typeface="Arial" panose="020B0604020202020204" pitchFamily="34" charset="0"/>
        </a:defRPr>
      </a:pPr>
      <a:endParaRPr lang="nl-NL"/>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199468621804282"/>
          <c:y val="4.8407212932900845E-2"/>
          <c:w val="0.52506926347951444"/>
          <c:h val="0.46038308776769571"/>
        </c:manualLayout>
      </c:layout>
      <c:barChart>
        <c:barDir val="col"/>
        <c:grouping val="clustered"/>
        <c:varyColors val="0"/>
        <c:ser>
          <c:idx val="0"/>
          <c:order val="0"/>
          <c:spPr>
            <a:solidFill>
              <a:schemeClr val="accent6">
                <a:lumMod val="75000"/>
              </a:schemeClr>
            </a:solidFill>
            <a:ln>
              <a:noFill/>
            </a:ln>
            <a:effectLst/>
          </c:spPr>
          <c:invertIfNegative val="0"/>
          <c:dPt>
            <c:idx val="0"/>
            <c:invertIfNegative val="0"/>
            <c:bubble3D val="0"/>
            <c:spPr>
              <a:solidFill>
                <a:schemeClr val="accent6">
                  <a:lumMod val="75000"/>
                </a:schemeClr>
              </a:solidFill>
              <a:ln>
                <a:noFill/>
              </a:ln>
              <a:effectLst/>
            </c:spPr>
            <c:extLst>
              <c:ext xmlns:c16="http://schemas.microsoft.com/office/drawing/2014/chart" uri="{C3380CC4-5D6E-409C-BE32-E72D297353CC}">
                <c16:uniqueId val="{00000001-DA49-4C90-AEA4-9B20FB1FA3F1}"/>
              </c:ext>
            </c:extLst>
          </c:dPt>
          <c:dPt>
            <c:idx val="2"/>
            <c:invertIfNegative val="0"/>
            <c:bubble3D val="0"/>
            <c:spPr>
              <a:solidFill>
                <a:schemeClr val="accent6">
                  <a:lumMod val="75000"/>
                </a:schemeClr>
              </a:solidFill>
              <a:ln>
                <a:noFill/>
              </a:ln>
              <a:effectLst/>
            </c:spPr>
            <c:extLst>
              <c:ext xmlns:c16="http://schemas.microsoft.com/office/drawing/2014/chart" uri="{C3380CC4-5D6E-409C-BE32-E72D297353CC}">
                <c16:uniqueId val="{00000003-DA49-4C90-AEA4-9B20FB1FA3F1}"/>
              </c:ext>
            </c:extLst>
          </c:dPt>
          <c:dPt>
            <c:idx val="3"/>
            <c:invertIfNegative val="0"/>
            <c:bubble3D val="0"/>
            <c:spPr>
              <a:solidFill>
                <a:schemeClr val="accent6">
                  <a:lumMod val="75000"/>
                </a:schemeClr>
              </a:solidFill>
              <a:ln>
                <a:noFill/>
              </a:ln>
              <a:effectLst/>
            </c:spPr>
            <c:extLst>
              <c:ext xmlns:c16="http://schemas.microsoft.com/office/drawing/2014/chart" uri="{C3380CC4-5D6E-409C-BE32-E72D297353CC}">
                <c16:uniqueId val="{00000005-DA49-4C90-AEA4-9B20FB1FA3F1}"/>
              </c:ext>
            </c:extLst>
          </c:dPt>
          <c:dPt>
            <c:idx val="7"/>
            <c:invertIfNegative val="0"/>
            <c:bubble3D val="0"/>
            <c:spPr>
              <a:solidFill>
                <a:schemeClr val="accent6">
                  <a:lumMod val="75000"/>
                </a:schemeClr>
              </a:solidFill>
              <a:ln>
                <a:noFill/>
              </a:ln>
              <a:effectLst/>
            </c:spPr>
            <c:extLst>
              <c:ext xmlns:c16="http://schemas.microsoft.com/office/drawing/2014/chart" uri="{C3380CC4-5D6E-409C-BE32-E72D297353CC}">
                <c16:uniqueId val="{00000007-DA49-4C90-AEA4-9B20FB1FA3F1}"/>
              </c:ext>
            </c:extLst>
          </c:dPt>
          <c:dPt>
            <c:idx val="9"/>
            <c:invertIfNegative val="0"/>
            <c:bubble3D val="0"/>
            <c:spPr>
              <a:solidFill>
                <a:schemeClr val="accent6">
                  <a:lumMod val="75000"/>
                </a:schemeClr>
              </a:solidFill>
              <a:ln>
                <a:noFill/>
              </a:ln>
              <a:effectLst/>
            </c:spPr>
            <c:extLst>
              <c:ext xmlns:c16="http://schemas.microsoft.com/office/drawing/2014/chart" uri="{C3380CC4-5D6E-409C-BE32-E72D297353CC}">
                <c16:uniqueId val="{00000009-DA49-4C90-AEA4-9B20FB1FA3F1}"/>
              </c:ext>
            </c:extLst>
          </c:dPt>
          <c:dPt>
            <c:idx val="10"/>
            <c:invertIfNegative val="0"/>
            <c:bubble3D val="0"/>
            <c:spPr>
              <a:solidFill>
                <a:schemeClr val="accent6">
                  <a:lumMod val="75000"/>
                </a:schemeClr>
              </a:solidFill>
              <a:ln>
                <a:noFill/>
              </a:ln>
              <a:effectLst/>
            </c:spPr>
            <c:extLst>
              <c:ext xmlns:c16="http://schemas.microsoft.com/office/drawing/2014/chart" uri="{C3380CC4-5D6E-409C-BE32-E72D297353CC}">
                <c16:uniqueId val="{0000000B-DA49-4C90-AEA4-9B20FB1FA3F1}"/>
              </c:ext>
            </c:extLst>
          </c:dPt>
          <c:cat>
            <c:strRef>
              <c:f>FGND_for_plots!$A$230:$A$234</c:f>
              <c:strCache>
                <c:ptCount val="5"/>
                <c:pt idx="0">
                  <c:v>No problem</c:v>
                </c:pt>
                <c:pt idx="1">
                  <c:v>Water access good</c:v>
                </c:pt>
                <c:pt idx="2">
                  <c:v>Good rain</c:v>
                </c:pt>
                <c:pt idx="3">
                  <c:v>Crop production good</c:v>
                </c:pt>
                <c:pt idx="4">
                  <c:v>Livestock production good</c:v>
                </c:pt>
              </c:strCache>
            </c:strRef>
          </c:cat>
          <c:val>
            <c:numRef>
              <c:f>FGND_for_plots!$B$230:$B$234</c:f>
              <c:numCache>
                <c:formatCode>General</c:formatCode>
                <c:ptCount val="5"/>
                <c:pt idx="0">
                  <c:v>1161</c:v>
                </c:pt>
                <c:pt idx="1">
                  <c:v>495</c:v>
                </c:pt>
                <c:pt idx="2">
                  <c:v>221</c:v>
                </c:pt>
                <c:pt idx="3">
                  <c:v>104</c:v>
                </c:pt>
                <c:pt idx="4">
                  <c:v>56</c:v>
                </c:pt>
              </c:numCache>
            </c:numRef>
          </c:val>
          <c:extLst>
            <c:ext xmlns:c16="http://schemas.microsoft.com/office/drawing/2014/chart" uri="{C3380CC4-5D6E-409C-BE32-E72D297353CC}">
              <c16:uniqueId val="{0000000C-DA49-4C90-AEA4-9B20FB1FA3F1}"/>
            </c:ext>
          </c:extLst>
        </c:ser>
        <c:dLbls>
          <c:showLegendKey val="0"/>
          <c:showVal val="0"/>
          <c:showCatName val="0"/>
          <c:showSerName val="0"/>
          <c:showPercent val="0"/>
          <c:showBubbleSize val="0"/>
        </c:dLbls>
        <c:gapWidth val="10"/>
        <c:axId val="424925128"/>
        <c:axId val="424920536"/>
      </c:barChart>
      <c:catAx>
        <c:axId val="424925128"/>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8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crossAx val="424920536"/>
        <c:crosses val="autoZero"/>
        <c:auto val="1"/>
        <c:lblAlgn val="ctr"/>
        <c:lblOffset val="100"/>
        <c:noMultiLvlLbl val="0"/>
      </c:catAx>
      <c:valAx>
        <c:axId val="424920536"/>
        <c:scaling>
          <c:orientation val="minMax"/>
          <c:max val="1200"/>
        </c:scaling>
        <c:delete val="0"/>
        <c:axPos val="l"/>
        <c:title>
          <c:tx>
            <c:rich>
              <a:bodyPr rot="-54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r>
                  <a:rPr lang="en-GB" sz="900"/>
                  <a:t>Number of occurrences</a:t>
                </a:r>
              </a:p>
            </c:rich>
          </c:tx>
          <c:overlay val="0"/>
          <c:spPr>
            <a:noFill/>
            <a:ln>
              <a:noFill/>
            </a:ln>
            <a:effectLst/>
          </c:spPr>
          <c:txPr>
            <a:bodyPr rot="-54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crossAx val="424925128"/>
        <c:crosses val="autoZero"/>
        <c:crossBetween val="between"/>
      </c:valAx>
      <c:spPr>
        <a:noFill/>
        <a:ln>
          <a:solidFill>
            <a:schemeClr val="tx1"/>
          </a:solid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tx1"/>
          </a:solidFill>
          <a:latin typeface="Arial" panose="020B0604020202020204" pitchFamily="34" charset="0"/>
          <a:cs typeface="Arial" panose="020B0604020202020204" pitchFamily="34" charset="0"/>
        </a:defRPr>
      </a:pPr>
      <a:endParaRPr lang="nl-NL"/>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7494692420215042"/>
          <c:y val="4.8407212932900845E-2"/>
          <c:w val="0.53177077397062478"/>
          <c:h val="0.46038308776769571"/>
        </c:manualLayout>
      </c:layout>
      <c:barChart>
        <c:barDir val="col"/>
        <c:grouping val="clustered"/>
        <c:varyColors val="0"/>
        <c:ser>
          <c:idx val="0"/>
          <c:order val="0"/>
          <c:spPr>
            <a:solidFill>
              <a:srgbClr val="C00000"/>
            </a:solidFill>
            <a:ln>
              <a:noFill/>
            </a:ln>
            <a:effectLst/>
          </c:spPr>
          <c:invertIfNegative val="0"/>
          <c:dPt>
            <c:idx val="0"/>
            <c:invertIfNegative val="0"/>
            <c:bubble3D val="0"/>
            <c:spPr>
              <a:solidFill>
                <a:srgbClr val="C00000"/>
              </a:solidFill>
              <a:ln>
                <a:noFill/>
              </a:ln>
              <a:effectLst/>
            </c:spPr>
            <c:extLst>
              <c:ext xmlns:c16="http://schemas.microsoft.com/office/drawing/2014/chart" uri="{C3380CC4-5D6E-409C-BE32-E72D297353CC}">
                <c16:uniqueId val="{00000001-B3FF-40C4-AE21-39D9A609CF4C}"/>
              </c:ext>
            </c:extLst>
          </c:dPt>
          <c:dPt>
            <c:idx val="2"/>
            <c:invertIfNegative val="0"/>
            <c:bubble3D val="0"/>
            <c:spPr>
              <a:solidFill>
                <a:srgbClr val="C00000"/>
              </a:solidFill>
              <a:ln>
                <a:noFill/>
              </a:ln>
              <a:effectLst/>
            </c:spPr>
            <c:extLst>
              <c:ext xmlns:c16="http://schemas.microsoft.com/office/drawing/2014/chart" uri="{C3380CC4-5D6E-409C-BE32-E72D297353CC}">
                <c16:uniqueId val="{00000003-B3FF-40C4-AE21-39D9A609CF4C}"/>
              </c:ext>
            </c:extLst>
          </c:dPt>
          <c:dPt>
            <c:idx val="3"/>
            <c:invertIfNegative val="0"/>
            <c:bubble3D val="0"/>
            <c:spPr>
              <a:solidFill>
                <a:srgbClr val="C00000"/>
              </a:solidFill>
              <a:ln>
                <a:noFill/>
              </a:ln>
              <a:effectLst/>
            </c:spPr>
            <c:extLst>
              <c:ext xmlns:c16="http://schemas.microsoft.com/office/drawing/2014/chart" uri="{C3380CC4-5D6E-409C-BE32-E72D297353CC}">
                <c16:uniqueId val="{00000005-B3FF-40C4-AE21-39D9A609CF4C}"/>
              </c:ext>
            </c:extLst>
          </c:dPt>
          <c:dPt>
            <c:idx val="7"/>
            <c:invertIfNegative val="0"/>
            <c:bubble3D val="0"/>
            <c:spPr>
              <a:solidFill>
                <a:srgbClr val="C00000"/>
              </a:solidFill>
              <a:ln>
                <a:noFill/>
              </a:ln>
              <a:effectLst/>
            </c:spPr>
            <c:extLst>
              <c:ext xmlns:c16="http://schemas.microsoft.com/office/drawing/2014/chart" uri="{C3380CC4-5D6E-409C-BE32-E72D297353CC}">
                <c16:uniqueId val="{00000007-B3FF-40C4-AE21-39D9A609CF4C}"/>
              </c:ext>
            </c:extLst>
          </c:dPt>
          <c:dPt>
            <c:idx val="9"/>
            <c:invertIfNegative val="0"/>
            <c:bubble3D val="0"/>
            <c:spPr>
              <a:solidFill>
                <a:srgbClr val="C00000"/>
              </a:solidFill>
              <a:ln>
                <a:noFill/>
              </a:ln>
              <a:effectLst/>
            </c:spPr>
            <c:extLst>
              <c:ext xmlns:c16="http://schemas.microsoft.com/office/drawing/2014/chart" uri="{C3380CC4-5D6E-409C-BE32-E72D297353CC}">
                <c16:uniqueId val="{00000009-B3FF-40C4-AE21-39D9A609CF4C}"/>
              </c:ext>
            </c:extLst>
          </c:dPt>
          <c:dPt>
            <c:idx val="10"/>
            <c:invertIfNegative val="0"/>
            <c:bubble3D val="0"/>
            <c:spPr>
              <a:solidFill>
                <a:srgbClr val="C00000"/>
              </a:solidFill>
              <a:ln>
                <a:noFill/>
              </a:ln>
              <a:effectLst/>
            </c:spPr>
            <c:extLst>
              <c:ext xmlns:c16="http://schemas.microsoft.com/office/drawing/2014/chart" uri="{C3380CC4-5D6E-409C-BE32-E72D297353CC}">
                <c16:uniqueId val="{0000000B-B3FF-40C4-AE21-39D9A609CF4C}"/>
              </c:ext>
            </c:extLst>
          </c:dPt>
          <c:cat>
            <c:strRef>
              <c:f>FGND_for_plots!$A$185:$A$190</c:f>
              <c:strCache>
                <c:ptCount val="6"/>
                <c:pt idx="0">
                  <c:v>Water access impacts</c:v>
                </c:pt>
                <c:pt idx="1">
                  <c:v>Crop loss</c:v>
                </c:pt>
                <c:pt idx="2">
                  <c:v>Not enough rain</c:v>
                </c:pt>
                <c:pt idx="3">
                  <c:v>Livestock farming impacts</c:v>
                </c:pt>
                <c:pt idx="4">
                  <c:v>Socioeconomic impacts</c:v>
                </c:pt>
                <c:pt idx="5">
                  <c:v>Flooding</c:v>
                </c:pt>
              </c:strCache>
            </c:strRef>
          </c:cat>
          <c:val>
            <c:numRef>
              <c:f>FGND_for_plots!$B$185:$B$190</c:f>
              <c:numCache>
                <c:formatCode>General</c:formatCode>
                <c:ptCount val="6"/>
                <c:pt idx="0">
                  <c:v>1232</c:v>
                </c:pt>
                <c:pt idx="1">
                  <c:v>685</c:v>
                </c:pt>
                <c:pt idx="2">
                  <c:v>645</c:v>
                </c:pt>
                <c:pt idx="3">
                  <c:v>68</c:v>
                </c:pt>
                <c:pt idx="4">
                  <c:v>20</c:v>
                </c:pt>
                <c:pt idx="5">
                  <c:v>18</c:v>
                </c:pt>
              </c:numCache>
            </c:numRef>
          </c:val>
          <c:extLst>
            <c:ext xmlns:c16="http://schemas.microsoft.com/office/drawing/2014/chart" uri="{C3380CC4-5D6E-409C-BE32-E72D297353CC}">
              <c16:uniqueId val="{0000000C-B3FF-40C4-AE21-39D9A609CF4C}"/>
            </c:ext>
          </c:extLst>
        </c:ser>
        <c:dLbls>
          <c:showLegendKey val="0"/>
          <c:showVal val="0"/>
          <c:showCatName val="0"/>
          <c:showSerName val="0"/>
          <c:showPercent val="0"/>
          <c:showBubbleSize val="0"/>
        </c:dLbls>
        <c:gapWidth val="10"/>
        <c:axId val="424925128"/>
        <c:axId val="424920536"/>
      </c:barChart>
      <c:catAx>
        <c:axId val="424925128"/>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8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crossAx val="424920536"/>
        <c:crosses val="autoZero"/>
        <c:auto val="1"/>
        <c:lblAlgn val="ctr"/>
        <c:lblOffset val="100"/>
        <c:noMultiLvlLbl val="0"/>
      </c:catAx>
      <c:valAx>
        <c:axId val="424920536"/>
        <c:scaling>
          <c:orientation val="minMax"/>
        </c:scaling>
        <c:delete val="0"/>
        <c:axPos val="l"/>
        <c:title>
          <c:tx>
            <c:rich>
              <a:bodyPr rot="-54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r>
                  <a:rPr lang="en-GB" sz="900"/>
                  <a:t>Number of occurrences</a:t>
                </a:r>
              </a:p>
            </c:rich>
          </c:tx>
          <c:overlay val="0"/>
          <c:spPr>
            <a:noFill/>
            <a:ln>
              <a:noFill/>
            </a:ln>
            <a:effectLst/>
          </c:spPr>
          <c:txPr>
            <a:bodyPr rot="-54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crossAx val="424925128"/>
        <c:crosses val="autoZero"/>
        <c:crossBetween val="between"/>
      </c:valAx>
      <c:spPr>
        <a:noFill/>
        <a:ln>
          <a:solidFill>
            <a:schemeClr val="tx1"/>
          </a:solid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tx1"/>
          </a:solidFill>
          <a:latin typeface="Arial" panose="020B0604020202020204" pitchFamily="34" charset="0"/>
          <a:cs typeface="Arial" panose="020B0604020202020204" pitchFamily="34" charset="0"/>
        </a:defRPr>
      </a:pPr>
      <a:endParaRPr lang="nl-NL"/>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1587064116985378"/>
          <c:y val="4.2545079227920127E-2"/>
          <c:w val="0.5447632170978628"/>
          <c:h val="0.89418890624480707"/>
        </c:manualLayout>
      </c:layout>
      <c:pieChart>
        <c:varyColors val="1"/>
        <c:ser>
          <c:idx val="0"/>
          <c:order val="0"/>
          <c:spPr>
            <a:solidFill>
              <a:schemeClr val="tx1">
                <a:lumMod val="50000"/>
                <a:lumOff val="50000"/>
              </a:schemeClr>
            </a:solidFill>
          </c:spPr>
          <c:dPt>
            <c:idx val="0"/>
            <c:bubble3D val="0"/>
            <c:spPr>
              <a:solidFill>
                <a:srgbClr val="C00000"/>
              </a:solidFill>
              <a:ln>
                <a:noFill/>
              </a:ln>
              <a:effectLst/>
            </c:spPr>
            <c:extLst>
              <c:ext xmlns:c16="http://schemas.microsoft.com/office/drawing/2014/chart" uri="{C3380CC4-5D6E-409C-BE32-E72D297353CC}">
                <c16:uniqueId val="{00000001-3F37-49BA-B288-AB3FDEE08D13}"/>
              </c:ext>
            </c:extLst>
          </c:dPt>
          <c:dPt>
            <c:idx val="1"/>
            <c:bubble3D val="0"/>
            <c:spPr>
              <a:solidFill>
                <a:schemeClr val="accent6">
                  <a:lumMod val="75000"/>
                </a:schemeClr>
              </a:solidFill>
              <a:ln>
                <a:noFill/>
              </a:ln>
              <a:effectLst/>
            </c:spPr>
            <c:extLst>
              <c:ext xmlns:c16="http://schemas.microsoft.com/office/drawing/2014/chart" uri="{C3380CC4-5D6E-409C-BE32-E72D297353CC}">
                <c16:uniqueId val="{0000000E-3F37-49BA-B288-AB3FDEE08D13}"/>
              </c:ext>
            </c:extLst>
          </c:dPt>
          <c:dPt>
            <c:idx val="2"/>
            <c:bubble3D val="0"/>
            <c:spPr>
              <a:solidFill>
                <a:schemeClr val="bg1">
                  <a:lumMod val="85000"/>
                </a:schemeClr>
              </a:solidFill>
              <a:ln>
                <a:noFill/>
              </a:ln>
              <a:effectLst/>
            </c:spPr>
            <c:extLst>
              <c:ext xmlns:c16="http://schemas.microsoft.com/office/drawing/2014/chart" uri="{C3380CC4-5D6E-409C-BE32-E72D297353CC}">
                <c16:uniqueId val="{00000003-3F37-49BA-B288-AB3FDEE08D13}"/>
              </c:ext>
            </c:extLst>
          </c:dPt>
          <c:dPt>
            <c:idx val="3"/>
            <c:bubble3D val="0"/>
            <c:spPr>
              <a:solidFill>
                <a:schemeClr val="tx2">
                  <a:lumMod val="20000"/>
                  <a:lumOff val="80000"/>
                </a:schemeClr>
              </a:solidFill>
              <a:ln>
                <a:noFill/>
              </a:ln>
              <a:effectLst/>
            </c:spPr>
            <c:extLst>
              <c:ext xmlns:c16="http://schemas.microsoft.com/office/drawing/2014/chart" uri="{C3380CC4-5D6E-409C-BE32-E72D297353CC}">
                <c16:uniqueId val="{00000005-3F37-49BA-B288-AB3FDEE08D13}"/>
              </c:ext>
            </c:extLst>
          </c:dPt>
          <c:dPt>
            <c:idx val="4"/>
            <c:bubble3D val="0"/>
            <c:spPr>
              <a:solidFill>
                <a:schemeClr val="accent2">
                  <a:lumMod val="20000"/>
                  <a:lumOff val="80000"/>
                </a:schemeClr>
              </a:solidFill>
              <a:ln>
                <a:noFill/>
              </a:ln>
              <a:effectLst/>
            </c:spPr>
            <c:extLst>
              <c:ext xmlns:c16="http://schemas.microsoft.com/office/drawing/2014/chart" uri="{C3380CC4-5D6E-409C-BE32-E72D297353CC}">
                <c16:uniqueId val="{0000000F-3F37-49BA-B288-AB3FDEE08D13}"/>
              </c:ext>
            </c:extLst>
          </c:dPt>
          <c:dPt>
            <c:idx val="5"/>
            <c:bubble3D val="0"/>
            <c:spPr>
              <a:solidFill>
                <a:schemeClr val="accent6">
                  <a:lumMod val="20000"/>
                  <a:lumOff val="80000"/>
                </a:schemeClr>
              </a:solidFill>
              <a:ln>
                <a:noFill/>
              </a:ln>
              <a:effectLst/>
            </c:spPr>
            <c:extLst>
              <c:ext xmlns:c16="http://schemas.microsoft.com/office/drawing/2014/chart" uri="{C3380CC4-5D6E-409C-BE32-E72D297353CC}">
                <c16:uniqueId val="{00000010-3F37-49BA-B288-AB3FDEE08D13}"/>
              </c:ext>
            </c:extLst>
          </c:dPt>
          <c:dPt>
            <c:idx val="6"/>
            <c:bubble3D val="0"/>
            <c:spPr>
              <a:solidFill>
                <a:schemeClr val="accent4">
                  <a:lumMod val="20000"/>
                  <a:lumOff val="80000"/>
                </a:schemeClr>
              </a:solidFill>
              <a:ln>
                <a:noFill/>
              </a:ln>
              <a:effectLst/>
            </c:spPr>
            <c:extLst>
              <c:ext xmlns:c16="http://schemas.microsoft.com/office/drawing/2014/chart" uri="{C3380CC4-5D6E-409C-BE32-E72D297353CC}">
                <c16:uniqueId val="{00000011-3F37-49BA-B288-AB3FDEE08D13}"/>
              </c:ext>
            </c:extLst>
          </c:dPt>
          <c:dPt>
            <c:idx val="7"/>
            <c:bubble3D val="0"/>
            <c:spPr>
              <a:solidFill>
                <a:schemeClr val="tx1">
                  <a:lumMod val="50000"/>
                  <a:lumOff val="50000"/>
                </a:schemeClr>
              </a:solidFill>
              <a:ln>
                <a:noFill/>
              </a:ln>
              <a:effectLst/>
            </c:spPr>
            <c:extLst>
              <c:ext xmlns:c16="http://schemas.microsoft.com/office/drawing/2014/chart" uri="{C3380CC4-5D6E-409C-BE32-E72D297353CC}">
                <c16:uniqueId val="{00000007-3F37-49BA-B288-AB3FDEE08D13}"/>
              </c:ext>
            </c:extLst>
          </c:dPt>
          <c:dPt>
            <c:idx val="8"/>
            <c:bubble3D val="0"/>
            <c:spPr>
              <a:solidFill>
                <a:schemeClr val="tx1">
                  <a:lumMod val="50000"/>
                  <a:lumOff val="50000"/>
                </a:schemeClr>
              </a:solidFill>
              <a:ln>
                <a:noFill/>
              </a:ln>
              <a:effectLst/>
            </c:spPr>
            <c:extLst>
              <c:ext xmlns:c16="http://schemas.microsoft.com/office/drawing/2014/chart" uri="{C3380CC4-5D6E-409C-BE32-E72D297353CC}">
                <c16:uniqueId val="{00000011-84C5-4D03-8F85-E520F6200A25}"/>
              </c:ext>
            </c:extLst>
          </c:dPt>
          <c:dPt>
            <c:idx val="9"/>
            <c:bubble3D val="0"/>
            <c:spPr>
              <a:solidFill>
                <a:schemeClr val="tx1">
                  <a:lumMod val="50000"/>
                  <a:lumOff val="50000"/>
                </a:schemeClr>
              </a:solidFill>
              <a:ln>
                <a:noFill/>
              </a:ln>
              <a:effectLst/>
            </c:spPr>
            <c:extLst>
              <c:ext xmlns:c16="http://schemas.microsoft.com/office/drawing/2014/chart" uri="{C3380CC4-5D6E-409C-BE32-E72D297353CC}">
                <c16:uniqueId val="{00000009-3F37-49BA-B288-AB3FDEE08D13}"/>
              </c:ext>
            </c:extLst>
          </c:dPt>
          <c:dPt>
            <c:idx val="10"/>
            <c:bubble3D val="0"/>
            <c:spPr>
              <a:solidFill>
                <a:schemeClr val="tx1">
                  <a:lumMod val="50000"/>
                  <a:lumOff val="50000"/>
                </a:schemeClr>
              </a:solidFill>
              <a:ln>
                <a:noFill/>
              </a:ln>
              <a:effectLst/>
            </c:spPr>
            <c:extLst>
              <c:ext xmlns:c16="http://schemas.microsoft.com/office/drawing/2014/chart" uri="{C3380CC4-5D6E-409C-BE32-E72D297353CC}">
                <c16:uniqueId val="{0000000B-3F37-49BA-B288-AB3FDEE08D13}"/>
              </c:ext>
            </c:extLst>
          </c:dPt>
          <c:cat>
            <c:strRef>
              <c:f>FGND_for_plots!$A$254:$A$260</c:f>
              <c:strCache>
                <c:ptCount val="7"/>
                <c:pt idx="0">
                  <c:v>Negative impacts</c:v>
                </c:pt>
                <c:pt idx="1">
                  <c:v>Positives</c:v>
                </c:pt>
                <c:pt idx="2">
                  <c:v>Extra information</c:v>
                </c:pt>
                <c:pt idx="3">
                  <c:v>Prediction provided</c:v>
                </c:pt>
                <c:pt idx="4">
                  <c:v>Aggravating factor</c:v>
                </c:pt>
                <c:pt idx="5">
                  <c:v>Alleviating factor</c:v>
                </c:pt>
                <c:pt idx="6">
                  <c:v>Alleviating/aggravating factor</c:v>
                </c:pt>
              </c:strCache>
            </c:strRef>
          </c:cat>
          <c:val>
            <c:numRef>
              <c:f>FGND_for_plots!$B$254:$B$260</c:f>
              <c:numCache>
                <c:formatCode>General</c:formatCode>
                <c:ptCount val="7"/>
                <c:pt idx="0">
                  <c:v>2668</c:v>
                </c:pt>
                <c:pt idx="1">
                  <c:v>2037</c:v>
                </c:pt>
                <c:pt idx="2">
                  <c:v>1534</c:v>
                </c:pt>
                <c:pt idx="3">
                  <c:v>146</c:v>
                </c:pt>
                <c:pt idx="4">
                  <c:v>92</c:v>
                </c:pt>
                <c:pt idx="5">
                  <c:v>82</c:v>
                </c:pt>
                <c:pt idx="6">
                  <c:v>18</c:v>
                </c:pt>
              </c:numCache>
            </c:numRef>
          </c:val>
          <c:extLst>
            <c:ext xmlns:c16="http://schemas.microsoft.com/office/drawing/2014/chart" uri="{C3380CC4-5D6E-409C-BE32-E72D297353CC}">
              <c16:uniqueId val="{0000000C-3F37-49BA-B288-AB3FDEE08D13}"/>
            </c:ext>
          </c:extLst>
        </c:ser>
        <c:dLbls>
          <c:showLegendKey val="0"/>
          <c:showVal val="0"/>
          <c:showCatName val="0"/>
          <c:showSerName val="0"/>
          <c:showPercent val="0"/>
          <c:showBubbleSize val="0"/>
          <c:showLeaderLines val="1"/>
        </c:dLbls>
        <c:firstSliceAng val="0"/>
      </c:pieChart>
      <c:spPr>
        <a:noFill/>
        <a:ln>
          <a:noFill/>
        </a:ln>
        <a:effectLst/>
      </c:spPr>
    </c:plotArea>
    <c:legend>
      <c:legendPos val="r"/>
      <c:layout>
        <c:manualLayout>
          <c:xMode val="edge"/>
          <c:yMode val="edge"/>
          <c:x val="1.9135221217433551E-2"/>
          <c:y val="7.7105249006167748E-2"/>
          <c:w val="0.49152857233328406"/>
          <c:h val="0.9228948211276824"/>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tx1"/>
          </a:solidFill>
          <a:latin typeface="Arial" panose="020B0604020202020204" pitchFamily="34" charset="0"/>
          <a:cs typeface="Arial" panose="020B0604020202020204" pitchFamily="34" charset="0"/>
        </a:defRPr>
      </a:pPr>
      <a:endParaRPr lang="nl-NL"/>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0" i="0" u="none" strike="noStrike" kern="1200" spc="0" baseline="0">
                <a:solidFill>
                  <a:schemeClr val="tx1"/>
                </a:solidFill>
                <a:latin typeface="Arial" panose="020B0604020202020204" pitchFamily="34" charset="0"/>
                <a:ea typeface="+mn-ea"/>
                <a:cs typeface="Arial" panose="020B0604020202020204" pitchFamily="34" charset="0"/>
              </a:defRPr>
            </a:pPr>
            <a:r>
              <a:rPr lang="en-GB" sz="1100"/>
              <a:t>Crop losses</a:t>
            </a:r>
          </a:p>
        </c:rich>
      </c:tx>
      <c:layout>
        <c:manualLayout>
          <c:xMode val="edge"/>
          <c:yMode val="edge"/>
          <c:x val="0.65216672372205609"/>
          <c:y val="8.3591341458197202E-2"/>
        </c:manualLayout>
      </c:layout>
      <c:overlay val="0"/>
      <c:spPr>
        <a:noFill/>
        <a:ln>
          <a:noFill/>
        </a:ln>
        <a:effectLst/>
      </c:spPr>
      <c:txPr>
        <a:bodyPr rot="0" spcFirstLastPara="1" vertOverflow="ellipsis" vert="horz" wrap="square" anchor="ctr" anchorCtr="1"/>
        <a:lstStyle/>
        <a:p>
          <a:pPr>
            <a:defRPr sz="1100" b="0" i="0" u="none" strike="noStrike" kern="1200" spc="0" baseline="0">
              <a:solidFill>
                <a:schemeClr val="tx1"/>
              </a:solidFill>
              <a:latin typeface="Arial" panose="020B0604020202020204" pitchFamily="34" charset="0"/>
              <a:ea typeface="+mn-ea"/>
              <a:cs typeface="Arial" panose="020B0604020202020204" pitchFamily="34" charset="0"/>
            </a:defRPr>
          </a:pPr>
          <a:endParaRPr lang="nl-NL"/>
        </a:p>
      </c:txPr>
    </c:title>
    <c:autoTitleDeleted val="0"/>
    <c:plotArea>
      <c:layout>
        <c:manualLayout>
          <c:layoutTarget val="inner"/>
          <c:xMode val="edge"/>
          <c:yMode val="edge"/>
          <c:x val="0.1678684270930012"/>
          <c:y val="4.8407212932900845E-2"/>
          <c:w val="0.79331113359997507"/>
          <c:h val="0.45574978940805516"/>
        </c:manualLayout>
      </c:layout>
      <c:barChart>
        <c:barDir val="col"/>
        <c:grouping val="clustered"/>
        <c:varyColors val="0"/>
        <c:ser>
          <c:idx val="0"/>
          <c:order val="0"/>
          <c:spPr>
            <a:solidFill>
              <a:schemeClr val="accent6">
                <a:lumMod val="40000"/>
                <a:lumOff val="60000"/>
              </a:schemeClr>
            </a:solidFill>
            <a:ln>
              <a:noFill/>
            </a:ln>
            <a:effectLst/>
          </c:spPr>
          <c:invertIfNegative val="0"/>
          <c:dPt>
            <c:idx val="0"/>
            <c:invertIfNegative val="0"/>
            <c:bubble3D val="0"/>
            <c:spPr>
              <a:solidFill>
                <a:schemeClr val="accent6">
                  <a:lumMod val="40000"/>
                  <a:lumOff val="60000"/>
                </a:schemeClr>
              </a:solidFill>
              <a:ln>
                <a:noFill/>
              </a:ln>
              <a:effectLst/>
            </c:spPr>
            <c:extLst>
              <c:ext xmlns:c16="http://schemas.microsoft.com/office/drawing/2014/chart" uri="{C3380CC4-5D6E-409C-BE32-E72D297353CC}">
                <c16:uniqueId val="{00000001-A998-4768-85FD-9DD67301B1FB}"/>
              </c:ext>
            </c:extLst>
          </c:dPt>
          <c:dPt>
            <c:idx val="2"/>
            <c:invertIfNegative val="0"/>
            <c:bubble3D val="0"/>
            <c:spPr>
              <a:solidFill>
                <a:schemeClr val="accent6">
                  <a:lumMod val="40000"/>
                  <a:lumOff val="60000"/>
                </a:schemeClr>
              </a:solidFill>
              <a:ln>
                <a:noFill/>
              </a:ln>
              <a:effectLst/>
            </c:spPr>
            <c:extLst>
              <c:ext xmlns:c16="http://schemas.microsoft.com/office/drawing/2014/chart" uri="{C3380CC4-5D6E-409C-BE32-E72D297353CC}">
                <c16:uniqueId val="{00000003-A998-4768-85FD-9DD67301B1FB}"/>
              </c:ext>
            </c:extLst>
          </c:dPt>
          <c:dPt>
            <c:idx val="3"/>
            <c:invertIfNegative val="0"/>
            <c:bubble3D val="0"/>
            <c:spPr>
              <a:solidFill>
                <a:schemeClr val="accent6">
                  <a:lumMod val="40000"/>
                  <a:lumOff val="60000"/>
                </a:schemeClr>
              </a:solidFill>
              <a:ln>
                <a:noFill/>
              </a:ln>
              <a:effectLst/>
            </c:spPr>
            <c:extLst>
              <c:ext xmlns:c16="http://schemas.microsoft.com/office/drawing/2014/chart" uri="{C3380CC4-5D6E-409C-BE32-E72D297353CC}">
                <c16:uniqueId val="{00000005-A998-4768-85FD-9DD67301B1FB}"/>
              </c:ext>
            </c:extLst>
          </c:dPt>
          <c:dPt>
            <c:idx val="7"/>
            <c:invertIfNegative val="0"/>
            <c:bubble3D val="0"/>
            <c:spPr>
              <a:solidFill>
                <a:schemeClr val="accent6">
                  <a:lumMod val="40000"/>
                  <a:lumOff val="60000"/>
                </a:schemeClr>
              </a:solidFill>
              <a:ln>
                <a:noFill/>
              </a:ln>
              <a:effectLst/>
            </c:spPr>
            <c:extLst>
              <c:ext xmlns:c16="http://schemas.microsoft.com/office/drawing/2014/chart" uri="{C3380CC4-5D6E-409C-BE32-E72D297353CC}">
                <c16:uniqueId val="{00000007-A998-4768-85FD-9DD67301B1FB}"/>
              </c:ext>
            </c:extLst>
          </c:dPt>
          <c:dPt>
            <c:idx val="9"/>
            <c:invertIfNegative val="0"/>
            <c:bubble3D val="0"/>
            <c:spPr>
              <a:solidFill>
                <a:schemeClr val="accent6">
                  <a:lumMod val="40000"/>
                  <a:lumOff val="60000"/>
                </a:schemeClr>
              </a:solidFill>
              <a:ln>
                <a:noFill/>
              </a:ln>
              <a:effectLst/>
            </c:spPr>
            <c:extLst>
              <c:ext xmlns:c16="http://schemas.microsoft.com/office/drawing/2014/chart" uri="{C3380CC4-5D6E-409C-BE32-E72D297353CC}">
                <c16:uniqueId val="{00000009-A998-4768-85FD-9DD67301B1FB}"/>
              </c:ext>
            </c:extLst>
          </c:dPt>
          <c:dPt>
            <c:idx val="10"/>
            <c:invertIfNegative val="0"/>
            <c:bubble3D val="0"/>
            <c:spPr>
              <a:solidFill>
                <a:schemeClr val="accent6">
                  <a:lumMod val="40000"/>
                  <a:lumOff val="60000"/>
                </a:schemeClr>
              </a:solidFill>
              <a:ln>
                <a:noFill/>
              </a:ln>
              <a:effectLst/>
            </c:spPr>
            <c:extLst>
              <c:ext xmlns:c16="http://schemas.microsoft.com/office/drawing/2014/chart" uri="{C3380CC4-5D6E-409C-BE32-E72D297353CC}">
                <c16:uniqueId val="{0000000B-A998-4768-85FD-9DD67301B1FB}"/>
              </c:ext>
            </c:extLst>
          </c:dPt>
          <c:cat>
            <c:strRef>
              <c:f>(FGND_for_plots!$A$94,FGND_for_plots!$A$96,FGND_for_plots!$A$100,FGND_for_plots!$A$110,FGND_for_plots!$A$111,FGND_for_plots!$A$114,FGND_for_plots!$A$136,FGND_for_plots!$A$154,FGND_for_plots!$A$155,FGND_for_plots!$A$156,FGND_for_plots!$A$165,FGND_for_plots!$A$166,FGND_for_plots!$A$167,FGND_for_plots!$A$168)</c:f>
              <c:strCache>
                <c:ptCount val="14"/>
                <c:pt idx="0">
                  <c:v>Crop losses due to excessive rainfall</c:v>
                </c:pt>
                <c:pt idx="1">
                  <c:v>Crop losses</c:v>
                </c:pt>
                <c:pt idx="2">
                  <c:v>Aggravating factor: crop losses due to pests</c:v>
                </c:pt>
                <c:pt idx="3">
                  <c:v>Crop development poor</c:v>
                </c:pt>
                <c:pt idx="4">
                  <c:v>Crop planting reduced or delayed</c:v>
                </c:pt>
                <c:pt idx="5">
                  <c:v>Crop losses high</c:v>
                </c:pt>
                <c:pt idx="6">
                  <c:v>Crop losses low</c:v>
                </c:pt>
                <c:pt idx="7">
                  <c:v>Seca verde</c:v>
                </c:pt>
                <c:pt idx="8">
                  <c:v>Aggravating factor: insufficient seeds</c:v>
                </c:pt>
                <c:pt idx="9">
                  <c:v>Aggravating factor: conditions unsuitable for replanting</c:v>
                </c:pt>
                <c:pt idx="10">
                  <c:v>Crop production only sufficient for family consumption</c:v>
                </c:pt>
                <c:pt idx="11">
                  <c:v>Aggravating factor: preceding conditions unfavourable (already dry)</c:v>
                </c:pt>
                <c:pt idx="12">
                  <c:v>Aggravating factor: provided seeds from HORA DE PLANTAR programme are poor</c:v>
                </c:pt>
                <c:pt idx="13">
                  <c:v>Aggravating factor: saturated soils prevents soil preparation</c:v>
                </c:pt>
              </c:strCache>
            </c:strRef>
          </c:cat>
          <c:val>
            <c:numRef>
              <c:f>(FGND_for_plots!$B$94,FGND_for_plots!$B$96,FGND_for_plots!$B$100,FGND_for_plots!$B$110,FGND_for_plots!$B$111,FGND_for_plots!$B$114,FGND_for_plots!$B$136,FGND_for_plots!$B$154,FGND_for_plots!$B$155,FGND_for_plots!$B$156,FGND_for_plots!$B$165,FGND_for_plots!$B$166,FGND_for_plots!$B$167,FGND_for_plots!$B$168)</c:f>
              <c:numCache>
                <c:formatCode>General</c:formatCode>
                <c:ptCount val="14"/>
                <c:pt idx="0">
                  <c:v>238</c:v>
                </c:pt>
                <c:pt idx="1">
                  <c:v>210</c:v>
                </c:pt>
                <c:pt idx="2">
                  <c:v>107</c:v>
                </c:pt>
                <c:pt idx="3">
                  <c:v>44</c:v>
                </c:pt>
                <c:pt idx="4">
                  <c:v>39</c:v>
                </c:pt>
                <c:pt idx="5">
                  <c:v>28</c:v>
                </c:pt>
                <c:pt idx="6">
                  <c:v>9</c:v>
                </c:pt>
                <c:pt idx="7">
                  <c:v>2</c:v>
                </c:pt>
                <c:pt idx="8">
                  <c:v>2</c:v>
                </c:pt>
                <c:pt idx="9">
                  <c:v>2</c:v>
                </c:pt>
                <c:pt idx="10">
                  <c:v>1</c:v>
                </c:pt>
                <c:pt idx="11">
                  <c:v>1</c:v>
                </c:pt>
                <c:pt idx="12">
                  <c:v>1</c:v>
                </c:pt>
                <c:pt idx="13">
                  <c:v>1</c:v>
                </c:pt>
              </c:numCache>
            </c:numRef>
          </c:val>
          <c:extLst>
            <c:ext xmlns:c16="http://schemas.microsoft.com/office/drawing/2014/chart" uri="{C3380CC4-5D6E-409C-BE32-E72D297353CC}">
              <c16:uniqueId val="{0000000C-A998-4768-85FD-9DD67301B1FB}"/>
            </c:ext>
          </c:extLst>
        </c:ser>
        <c:dLbls>
          <c:showLegendKey val="0"/>
          <c:showVal val="0"/>
          <c:showCatName val="0"/>
          <c:showSerName val="0"/>
          <c:showPercent val="0"/>
          <c:showBubbleSize val="0"/>
        </c:dLbls>
        <c:gapWidth val="10"/>
        <c:axId val="424925128"/>
        <c:axId val="424920536"/>
      </c:barChart>
      <c:catAx>
        <c:axId val="424925128"/>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8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crossAx val="424920536"/>
        <c:crosses val="autoZero"/>
        <c:auto val="1"/>
        <c:lblAlgn val="ctr"/>
        <c:lblOffset val="100"/>
        <c:noMultiLvlLbl val="0"/>
      </c:catAx>
      <c:valAx>
        <c:axId val="424920536"/>
        <c:scaling>
          <c:orientation val="minMax"/>
        </c:scaling>
        <c:delete val="0"/>
        <c:axPos val="l"/>
        <c:title>
          <c:tx>
            <c:rich>
              <a:bodyPr rot="-54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r>
                  <a:rPr lang="en-GB" sz="900"/>
                  <a:t>Number of occurrences</a:t>
                </a:r>
              </a:p>
            </c:rich>
          </c:tx>
          <c:overlay val="0"/>
          <c:spPr>
            <a:noFill/>
            <a:ln>
              <a:noFill/>
            </a:ln>
            <a:effectLst/>
          </c:spPr>
          <c:txPr>
            <a:bodyPr rot="-54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crossAx val="424925128"/>
        <c:crosses val="autoZero"/>
        <c:crossBetween val="between"/>
      </c:valAx>
      <c:spPr>
        <a:noFill/>
        <a:ln>
          <a:solidFill>
            <a:schemeClr val="tx1"/>
          </a:solid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tx1"/>
          </a:solidFill>
          <a:latin typeface="Arial" panose="020B0604020202020204" pitchFamily="34" charset="0"/>
          <a:cs typeface="Arial" panose="020B0604020202020204" pitchFamily="34" charset="0"/>
        </a:defRPr>
      </a:pPr>
      <a:endParaRPr lang="nl-NL"/>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4666910544228735"/>
          <c:y val="4.3542359515891249E-2"/>
          <c:w val="0.61883133644334209"/>
          <c:h val="0.45970801101531911"/>
        </c:manualLayout>
      </c:layout>
      <c:barChart>
        <c:barDir val="col"/>
        <c:grouping val="clustered"/>
        <c:varyColors val="0"/>
        <c:ser>
          <c:idx val="0"/>
          <c:order val="0"/>
          <c:spPr>
            <a:solidFill>
              <a:schemeClr val="accent4">
                <a:lumMod val="40000"/>
                <a:lumOff val="60000"/>
              </a:schemeClr>
            </a:solidFill>
            <a:ln>
              <a:noFill/>
            </a:ln>
            <a:effectLst/>
          </c:spPr>
          <c:invertIfNegative val="0"/>
          <c:cat>
            <c:strRef>
              <c:f>'FGND_for_plots (3DDD) (2)'!$A$54:$A$58</c:f>
              <c:strCache>
                <c:ptCount val="5"/>
                <c:pt idx="0">
                  <c:v> there are (only?) small irrigation schemes supplied by groundwater</c:v>
                </c:pt>
                <c:pt idx="1">
                  <c:v> no restrictions on reservoir use</c:v>
                </c:pt>
                <c:pt idx="2">
                  <c:v> crop losses not sufficient enough for Garantia Safra payment</c:v>
                </c:pt>
                <c:pt idx="3">
                  <c:v> reservoir water prioritised for human and animal use so no irrigation</c:v>
                </c:pt>
                <c:pt idx="4">
                  <c:v> reservoir working in accordance with particular regulatory framework</c:v>
                </c:pt>
              </c:strCache>
            </c:strRef>
          </c:cat>
          <c:val>
            <c:numRef>
              <c:f>'FGND_for_plots (3DDD) (2)'!$B$54:$B$58</c:f>
              <c:numCache>
                <c:formatCode>General</c:formatCode>
                <c:ptCount val="5"/>
                <c:pt idx="0">
                  <c:v>13</c:v>
                </c:pt>
                <c:pt idx="1">
                  <c:v>2</c:v>
                </c:pt>
                <c:pt idx="2">
                  <c:v>1</c:v>
                </c:pt>
                <c:pt idx="3">
                  <c:v>1</c:v>
                </c:pt>
                <c:pt idx="4">
                  <c:v>1</c:v>
                </c:pt>
              </c:numCache>
            </c:numRef>
          </c:val>
          <c:extLst>
            <c:ext xmlns:c16="http://schemas.microsoft.com/office/drawing/2014/chart" uri="{C3380CC4-5D6E-409C-BE32-E72D297353CC}">
              <c16:uniqueId val="{00000000-6409-41CA-B9A5-592EB8764790}"/>
            </c:ext>
          </c:extLst>
        </c:ser>
        <c:dLbls>
          <c:showLegendKey val="0"/>
          <c:showVal val="0"/>
          <c:showCatName val="0"/>
          <c:showSerName val="0"/>
          <c:showPercent val="0"/>
          <c:showBubbleSize val="0"/>
        </c:dLbls>
        <c:gapWidth val="10"/>
        <c:axId val="424925128"/>
        <c:axId val="424920536"/>
      </c:barChart>
      <c:catAx>
        <c:axId val="424925128"/>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8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crossAx val="424920536"/>
        <c:crosses val="autoZero"/>
        <c:auto val="1"/>
        <c:lblAlgn val="ctr"/>
        <c:lblOffset val="100"/>
        <c:noMultiLvlLbl val="0"/>
      </c:catAx>
      <c:valAx>
        <c:axId val="424920536"/>
        <c:scaling>
          <c:orientation val="minMax"/>
        </c:scaling>
        <c:delete val="0"/>
        <c:axPos val="l"/>
        <c:title>
          <c:tx>
            <c:rich>
              <a:bodyPr rot="-54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r>
                  <a:rPr lang="en-GB" sz="900"/>
                  <a:t>Number of occurrences</a:t>
                </a:r>
              </a:p>
            </c:rich>
          </c:tx>
          <c:overlay val="0"/>
          <c:spPr>
            <a:noFill/>
            <a:ln>
              <a:noFill/>
            </a:ln>
            <a:effectLst/>
          </c:spPr>
          <c:txPr>
            <a:bodyPr rot="-54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crossAx val="424925128"/>
        <c:crosses val="autoZero"/>
        <c:crossBetween val="between"/>
        <c:majorUnit val="5"/>
      </c:valAx>
      <c:spPr>
        <a:noFill/>
        <a:ln>
          <a:solidFill>
            <a:schemeClr val="tx1"/>
          </a:solid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tx1"/>
          </a:solidFill>
          <a:latin typeface="Arial" panose="020B0604020202020204" pitchFamily="34" charset="0"/>
          <a:cs typeface="Arial" panose="020B0604020202020204" pitchFamily="34" charset="0"/>
        </a:defRPr>
      </a:pPr>
      <a:endParaRPr lang="nl-NL"/>
    </a:p>
  </c:tx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0" i="0" u="none" strike="noStrike" kern="1200" spc="0" baseline="0">
                <a:solidFill>
                  <a:schemeClr val="tx1"/>
                </a:solidFill>
                <a:latin typeface="Arial" panose="020B0604020202020204" pitchFamily="34" charset="0"/>
                <a:ea typeface="+mn-ea"/>
                <a:cs typeface="Arial" panose="020B0604020202020204" pitchFamily="34" charset="0"/>
              </a:defRPr>
            </a:pPr>
            <a:r>
              <a:rPr lang="en-GB" sz="1100"/>
              <a:t>Water access impacts</a:t>
            </a:r>
          </a:p>
        </c:rich>
      </c:tx>
      <c:layout>
        <c:manualLayout>
          <c:xMode val="edge"/>
          <c:yMode val="edge"/>
          <c:x val="0.55233744854161315"/>
          <c:y val="8.3591341458197202E-2"/>
        </c:manualLayout>
      </c:layout>
      <c:overlay val="0"/>
      <c:spPr>
        <a:noFill/>
        <a:ln>
          <a:noFill/>
        </a:ln>
        <a:effectLst/>
      </c:spPr>
      <c:txPr>
        <a:bodyPr rot="0" spcFirstLastPara="1" vertOverflow="ellipsis" vert="horz" wrap="square" anchor="ctr" anchorCtr="1"/>
        <a:lstStyle/>
        <a:p>
          <a:pPr>
            <a:defRPr sz="1100" b="0" i="0" u="none" strike="noStrike" kern="1200" spc="0" baseline="0">
              <a:solidFill>
                <a:schemeClr val="tx1"/>
              </a:solidFill>
              <a:latin typeface="Arial" panose="020B0604020202020204" pitchFamily="34" charset="0"/>
              <a:ea typeface="+mn-ea"/>
              <a:cs typeface="Arial" panose="020B0604020202020204" pitchFamily="34" charset="0"/>
            </a:defRPr>
          </a:pPr>
          <a:endParaRPr lang="nl-NL"/>
        </a:p>
      </c:txPr>
    </c:title>
    <c:autoTitleDeleted val="0"/>
    <c:plotArea>
      <c:layout>
        <c:manualLayout>
          <c:layoutTarget val="inner"/>
          <c:xMode val="edge"/>
          <c:yMode val="edge"/>
          <c:x val="0.16167641898627069"/>
          <c:y val="4.8407212932900845E-2"/>
          <c:w val="0.7995029863964831"/>
          <c:h val="0.45574978940805516"/>
        </c:manualLayout>
      </c:layout>
      <c:barChart>
        <c:barDir val="col"/>
        <c:grouping val="clustered"/>
        <c:varyColors val="0"/>
        <c:ser>
          <c:idx val="0"/>
          <c:order val="0"/>
          <c:spPr>
            <a:solidFill>
              <a:srgbClr val="00B0F0"/>
            </a:solidFill>
            <a:ln>
              <a:noFill/>
            </a:ln>
            <a:effectLst/>
          </c:spPr>
          <c:invertIfNegative val="0"/>
          <c:dPt>
            <c:idx val="0"/>
            <c:invertIfNegative val="0"/>
            <c:bubble3D val="0"/>
            <c:spPr>
              <a:solidFill>
                <a:srgbClr val="00B0F0"/>
              </a:solidFill>
              <a:ln>
                <a:noFill/>
              </a:ln>
              <a:effectLst/>
            </c:spPr>
            <c:extLst>
              <c:ext xmlns:c16="http://schemas.microsoft.com/office/drawing/2014/chart" uri="{C3380CC4-5D6E-409C-BE32-E72D297353CC}">
                <c16:uniqueId val="{00000001-137A-498B-B240-51503E83AA75}"/>
              </c:ext>
            </c:extLst>
          </c:dPt>
          <c:dPt>
            <c:idx val="2"/>
            <c:invertIfNegative val="0"/>
            <c:bubble3D val="0"/>
            <c:spPr>
              <a:solidFill>
                <a:srgbClr val="00B0F0"/>
              </a:solidFill>
              <a:ln>
                <a:noFill/>
              </a:ln>
              <a:effectLst/>
            </c:spPr>
            <c:extLst>
              <c:ext xmlns:c16="http://schemas.microsoft.com/office/drawing/2014/chart" uri="{C3380CC4-5D6E-409C-BE32-E72D297353CC}">
                <c16:uniqueId val="{00000003-137A-498B-B240-51503E83AA75}"/>
              </c:ext>
            </c:extLst>
          </c:dPt>
          <c:dPt>
            <c:idx val="3"/>
            <c:invertIfNegative val="0"/>
            <c:bubble3D val="0"/>
            <c:spPr>
              <a:solidFill>
                <a:srgbClr val="00B0F0"/>
              </a:solidFill>
              <a:ln>
                <a:noFill/>
              </a:ln>
              <a:effectLst/>
            </c:spPr>
            <c:extLst>
              <c:ext xmlns:c16="http://schemas.microsoft.com/office/drawing/2014/chart" uri="{C3380CC4-5D6E-409C-BE32-E72D297353CC}">
                <c16:uniqueId val="{00000005-137A-498B-B240-51503E83AA75}"/>
              </c:ext>
            </c:extLst>
          </c:dPt>
          <c:dPt>
            <c:idx val="7"/>
            <c:invertIfNegative val="0"/>
            <c:bubble3D val="0"/>
            <c:spPr>
              <a:solidFill>
                <a:srgbClr val="00B0F0"/>
              </a:solidFill>
              <a:ln>
                <a:noFill/>
              </a:ln>
              <a:effectLst/>
            </c:spPr>
            <c:extLst>
              <c:ext xmlns:c16="http://schemas.microsoft.com/office/drawing/2014/chart" uri="{C3380CC4-5D6E-409C-BE32-E72D297353CC}">
                <c16:uniqueId val="{00000007-137A-498B-B240-51503E83AA75}"/>
              </c:ext>
            </c:extLst>
          </c:dPt>
          <c:dPt>
            <c:idx val="9"/>
            <c:invertIfNegative val="0"/>
            <c:bubble3D val="0"/>
            <c:spPr>
              <a:solidFill>
                <a:srgbClr val="00B0F0"/>
              </a:solidFill>
              <a:ln>
                <a:noFill/>
              </a:ln>
              <a:effectLst/>
            </c:spPr>
            <c:extLst>
              <c:ext xmlns:c16="http://schemas.microsoft.com/office/drawing/2014/chart" uri="{C3380CC4-5D6E-409C-BE32-E72D297353CC}">
                <c16:uniqueId val="{00000009-137A-498B-B240-51503E83AA75}"/>
              </c:ext>
            </c:extLst>
          </c:dPt>
          <c:dPt>
            <c:idx val="10"/>
            <c:invertIfNegative val="0"/>
            <c:bubble3D val="0"/>
            <c:spPr>
              <a:solidFill>
                <a:srgbClr val="00B0F0"/>
              </a:solidFill>
              <a:ln>
                <a:noFill/>
              </a:ln>
              <a:effectLst/>
            </c:spPr>
            <c:extLst>
              <c:ext xmlns:c16="http://schemas.microsoft.com/office/drawing/2014/chart" uri="{C3380CC4-5D6E-409C-BE32-E72D297353CC}">
                <c16:uniqueId val="{0000000B-137A-498B-B240-51503E83AA75}"/>
              </c:ext>
            </c:extLst>
          </c:dPt>
          <c:cat>
            <c:strRef>
              <c:f>(FGND_for_plots!$A$97,FGND_for_plots!$A$101:$A$104,FGND_for_plots!$A$106:$A$109,FGND_for_plots!$A$112:$A$113,FGND_for_plots!$A$115:$A$116,FGND_for_plots!$A$118:$A$120,FGND_for_plots!$A$122,FGND_for_plots!$A$124:$A$127,FGND_for_plots!$A$130:$A$132,FGND_for_plots!$A$134:$A$135,FGND_for_plots!$A$137,FGND_for_plots!$A$139,FGND_for_plots!$A$143,FGND_for_plots!$A$145:$A$146,FGND_for_plots!$A$151,FGND_for_plots!$A$161:$A$164,FGND_for_plots!$A$178:$A$182)</c:f>
              <c:strCache>
                <c:ptCount val="41"/>
                <c:pt idx="0">
                  <c:v>Water scarcity: localised</c:v>
                </c:pt>
                <c:pt idx="1">
                  <c:v>Reservoirs little replenished</c:v>
                </c:pt>
                <c:pt idx="2">
                  <c:v>Water levels low</c:v>
                </c:pt>
                <c:pt idx="3">
                  <c:v>Water for human consumption: low availability</c:v>
                </c:pt>
                <c:pt idx="4">
                  <c:v>Reservoir levels low</c:v>
                </c:pt>
                <c:pt idx="5">
                  <c:v>Water trucks necessary in some communities</c:v>
                </c:pt>
                <c:pt idx="6">
                  <c:v>Water trucks necessary</c:v>
                </c:pt>
                <c:pt idx="7">
                  <c:v>Insufficient water for irrigation</c:v>
                </c:pt>
                <c:pt idx="8">
                  <c:v>Water for animal consumption: low availability</c:v>
                </c:pt>
                <c:pt idx="9">
                  <c:v>Water for human consumption has low availability in some communities</c:v>
                </c:pt>
                <c:pt idx="10">
                  <c:v>Reservoirs almost empty</c:v>
                </c:pt>
                <c:pt idx="11">
                  <c:v>Water scarcity: critical</c:v>
                </c:pt>
                <c:pt idx="12">
                  <c:v>Aggravating factor: insufficient water infrastructure in some communities</c:v>
                </c:pt>
                <c:pt idx="13">
                  <c:v>Groundwater level dropping</c:v>
                </c:pt>
                <c:pt idx="14">
                  <c:v>Aggravating factor: low reservoir levels in external municipality water source</c:v>
                </c:pt>
                <c:pt idx="15">
                  <c:v>Water trucks necessary in some rural communities</c:v>
                </c:pt>
                <c:pt idx="16">
                  <c:v>Reservoir losses due to excessive evaporation</c:v>
                </c:pt>
                <c:pt idx="17">
                  <c:v>Water trucks necessary in rural communities</c:v>
                </c:pt>
                <c:pt idx="18">
                  <c:v>Reservoirs dried up</c:v>
                </c:pt>
                <c:pt idx="19">
                  <c:v>Water for human consumption has low availability in some rural communities</c:v>
                </c:pt>
                <c:pt idx="20">
                  <c:v>Reservoirs: localised replenishment</c:v>
                </c:pt>
                <c:pt idx="21">
                  <c:v>Water quality poor</c:v>
                </c:pt>
                <c:pt idx="22">
                  <c:v>Aggravating factor: insufficient water trucks to serve all communities</c:v>
                </c:pt>
                <c:pt idx="23">
                  <c:v>Groundwater levels low</c:v>
                </c:pt>
                <c:pt idx="24">
                  <c:v>Water access difficulties in some isolated communities</c:v>
                </c:pt>
                <c:pt idx="25">
                  <c:v>Water reserves decreasing</c:v>
                </c:pt>
                <c:pt idx="26">
                  <c:v>Cisterna levels are low</c:v>
                </c:pt>
                <c:pt idx="27">
                  <c:v>Water supply rationing</c:v>
                </c:pt>
                <c:pt idx="28">
                  <c:v>Aggravating factor: broken water infrastructure</c:v>
                </c:pt>
                <c:pt idx="29">
                  <c:v>Urban water supply difficulties</c:v>
                </c:pt>
                <c:pt idx="30">
                  <c:v>Water access problems in rural areas</c:v>
                </c:pt>
                <c:pt idx="31">
                  <c:v>Water scarcity for rural families in some areas</c:v>
                </c:pt>
                <c:pt idx="32">
                  <c:v>Wells dried up</c:v>
                </c:pt>
                <c:pt idx="33">
                  <c:v>Water for human consumption has poor water quality for rural populations</c:v>
                </c:pt>
                <c:pt idx="34">
                  <c:v>River stopped flowing</c:v>
                </c:pt>
                <c:pt idx="35">
                  <c:v>Water trucks necessary in mountain areas</c:v>
                </c:pt>
                <c:pt idx="36">
                  <c:v>Water for human consumption has poor water quality for some communities</c:v>
                </c:pt>
                <c:pt idx="37">
                  <c:v>Water access is at low levels</c:v>
                </c:pt>
                <c:pt idx="38">
                  <c:v>Water scarcity in mountain areas</c:v>
                </c:pt>
                <c:pt idx="39">
                  <c:v>Aggravating factor: boreholes drilled due to empty reservoirs have saline groundwater</c:v>
                </c:pt>
                <c:pt idx="40">
                  <c:v>Aggravating factor: poor water quality in new boreholes</c:v>
                </c:pt>
              </c:strCache>
            </c:strRef>
          </c:cat>
          <c:val>
            <c:numRef>
              <c:f>(FGND_for_plots!$B$97,FGND_for_plots!$B$101:$B$104,FGND_for_plots!$B$106:$B$109,FGND_for_plots!$B$112:$B$113,FGND_for_plots!$B$115:$B$116,FGND_for_plots!$B$118:$B$120,FGND_for_plots!$B$122,FGND_for_plots!$B$124:$B$127,FGND_for_plots!$B$130:$B$132,FGND_for_plots!$B$134:$B$135,FGND_for_plots!$B$137,FGND_for_plots!$B$139,FGND_for_plots!$B$143,FGND_for_plots!$B$145:$B$146,FGND_for_plots!$B$151,FGND_for_plots!$B$161:$B$164,FGND_for_plots!$B$178:$B$182)</c:f>
              <c:numCache>
                <c:formatCode>General</c:formatCode>
                <c:ptCount val="41"/>
                <c:pt idx="0">
                  <c:v>156</c:v>
                </c:pt>
                <c:pt idx="1">
                  <c:v>105</c:v>
                </c:pt>
                <c:pt idx="2">
                  <c:v>105</c:v>
                </c:pt>
                <c:pt idx="3">
                  <c:v>104</c:v>
                </c:pt>
                <c:pt idx="4">
                  <c:v>103</c:v>
                </c:pt>
                <c:pt idx="5">
                  <c:v>93</c:v>
                </c:pt>
                <c:pt idx="6">
                  <c:v>76</c:v>
                </c:pt>
                <c:pt idx="7">
                  <c:v>66</c:v>
                </c:pt>
                <c:pt idx="8">
                  <c:v>63</c:v>
                </c:pt>
                <c:pt idx="9">
                  <c:v>32</c:v>
                </c:pt>
                <c:pt idx="10">
                  <c:v>30</c:v>
                </c:pt>
                <c:pt idx="11">
                  <c:v>28</c:v>
                </c:pt>
                <c:pt idx="12">
                  <c:v>28</c:v>
                </c:pt>
                <c:pt idx="13">
                  <c:v>25</c:v>
                </c:pt>
                <c:pt idx="14">
                  <c:v>19</c:v>
                </c:pt>
                <c:pt idx="15">
                  <c:v>19</c:v>
                </c:pt>
                <c:pt idx="16">
                  <c:v>18</c:v>
                </c:pt>
                <c:pt idx="17">
                  <c:v>16</c:v>
                </c:pt>
                <c:pt idx="18">
                  <c:v>15</c:v>
                </c:pt>
                <c:pt idx="19">
                  <c:v>14</c:v>
                </c:pt>
                <c:pt idx="20">
                  <c:v>14</c:v>
                </c:pt>
                <c:pt idx="21">
                  <c:v>13</c:v>
                </c:pt>
                <c:pt idx="22">
                  <c:v>13</c:v>
                </c:pt>
                <c:pt idx="23">
                  <c:v>12</c:v>
                </c:pt>
                <c:pt idx="24">
                  <c:v>10</c:v>
                </c:pt>
                <c:pt idx="25">
                  <c:v>10</c:v>
                </c:pt>
                <c:pt idx="26">
                  <c:v>9</c:v>
                </c:pt>
                <c:pt idx="27">
                  <c:v>7</c:v>
                </c:pt>
                <c:pt idx="28">
                  <c:v>5</c:v>
                </c:pt>
                <c:pt idx="29">
                  <c:v>4</c:v>
                </c:pt>
                <c:pt idx="30">
                  <c:v>4</c:v>
                </c:pt>
                <c:pt idx="31">
                  <c:v>3</c:v>
                </c:pt>
                <c:pt idx="32">
                  <c:v>2</c:v>
                </c:pt>
                <c:pt idx="33">
                  <c:v>2</c:v>
                </c:pt>
                <c:pt idx="34">
                  <c:v>2</c:v>
                </c:pt>
                <c:pt idx="35">
                  <c:v>2</c:v>
                </c:pt>
                <c:pt idx="36">
                  <c:v>1</c:v>
                </c:pt>
                <c:pt idx="37">
                  <c:v>1</c:v>
                </c:pt>
                <c:pt idx="38">
                  <c:v>1</c:v>
                </c:pt>
                <c:pt idx="39">
                  <c:v>1</c:v>
                </c:pt>
                <c:pt idx="40">
                  <c:v>1</c:v>
                </c:pt>
              </c:numCache>
            </c:numRef>
          </c:val>
          <c:extLst>
            <c:ext xmlns:c16="http://schemas.microsoft.com/office/drawing/2014/chart" uri="{C3380CC4-5D6E-409C-BE32-E72D297353CC}">
              <c16:uniqueId val="{0000000C-137A-498B-B240-51503E83AA75}"/>
            </c:ext>
          </c:extLst>
        </c:ser>
        <c:dLbls>
          <c:showLegendKey val="0"/>
          <c:showVal val="0"/>
          <c:showCatName val="0"/>
          <c:showSerName val="0"/>
          <c:showPercent val="0"/>
          <c:showBubbleSize val="0"/>
        </c:dLbls>
        <c:gapWidth val="10"/>
        <c:axId val="424925128"/>
        <c:axId val="424920536"/>
      </c:barChart>
      <c:catAx>
        <c:axId val="424925128"/>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8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crossAx val="424920536"/>
        <c:crosses val="autoZero"/>
        <c:auto val="1"/>
        <c:lblAlgn val="ctr"/>
        <c:lblOffset val="100"/>
        <c:noMultiLvlLbl val="0"/>
      </c:catAx>
      <c:valAx>
        <c:axId val="424920536"/>
        <c:scaling>
          <c:orientation val="minMax"/>
        </c:scaling>
        <c:delete val="0"/>
        <c:axPos val="l"/>
        <c:title>
          <c:tx>
            <c:rich>
              <a:bodyPr rot="-54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r>
                  <a:rPr lang="en-GB" sz="900"/>
                  <a:t>Number of occurrences</a:t>
                </a:r>
              </a:p>
            </c:rich>
          </c:tx>
          <c:overlay val="0"/>
          <c:spPr>
            <a:noFill/>
            <a:ln>
              <a:noFill/>
            </a:ln>
            <a:effectLst/>
          </c:spPr>
          <c:txPr>
            <a:bodyPr rot="-54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crossAx val="424925128"/>
        <c:crosses val="autoZero"/>
        <c:crossBetween val="between"/>
      </c:valAx>
      <c:spPr>
        <a:noFill/>
        <a:ln>
          <a:solidFill>
            <a:schemeClr val="tx1"/>
          </a:solid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tx1"/>
          </a:solidFill>
          <a:latin typeface="Arial" panose="020B0604020202020204" pitchFamily="34" charset="0"/>
          <a:cs typeface="Arial" panose="020B0604020202020204" pitchFamily="34" charset="0"/>
        </a:defRPr>
      </a:pPr>
      <a:endParaRPr lang="nl-NL"/>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0" i="0" u="none" strike="noStrike" kern="1200" spc="0" baseline="0">
                <a:solidFill>
                  <a:schemeClr val="tx1"/>
                </a:solidFill>
                <a:latin typeface="Arial" panose="020B0604020202020204" pitchFamily="34" charset="0"/>
                <a:ea typeface="+mn-ea"/>
                <a:cs typeface="Arial" panose="020B0604020202020204" pitchFamily="34" charset="0"/>
              </a:defRPr>
            </a:pPr>
            <a:r>
              <a:rPr lang="en-GB" sz="1100"/>
              <a:t>Rainfall</a:t>
            </a:r>
          </a:p>
        </c:rich>
      </c:tx>
      <c:layout>
        <c:manualLayout>
          <c:xMode val="edge"/>
          <c:yMode val="edge"/>
          <c:x val="0.65216672372205609"/>
          <c:y val="8.3591341458197202E-2"/>
        </c:manualLayout>
      </c:layout>
      <c:overlay val="0"/>
      <c:spPr>
        <a:noFill/>
        <a:ln>
          <a:noFill/>
        </a:ln>
        <a:effectLst/>
      </c:spPr>
      <c:txPr>
        <a:bodyPr rot="0" spcFirstLastPara="1" vertOverflow="ellipsis" vert="horz" wrap="square" anchor="ctr" anchorCtr="1"/>
        <a:lstStyle/>
        <a:p>
          <a:pPr>
            <a:defRPr sz="1100" b="0" i="0" u="none" strike="noStrike" kern="1200" spc="0" baseline="0">
              <a:solidFill>
                <a:schemeClr val="tx1"/>
              </a:solidFill>
              <a:latin typeface="Arial" panose="020B0604020202020204" pitchFamily="34" charset="0"/>
              <a:ea typeface="+mn-ea"/>
              <a:cs typeface="Arial" panose="020B0604020202020204" pitchFamily="34" charset="0"/>
            </a:defRPr>
          </a:pPr>
          <a:endParaRPr lang="nl-NL"/>
        </a:p>
      </c:txPr>
    </c:title>
    <c:autoTitleDeleted val="0"/>
    <c:plotArea>
      <c:layout>
        <c:manualLayout>
          <c:layoutTarget val="inner"/>
          <c:xMode val="edge"/>
          <c:yMode val="edge"/>
          <c:x val="0.21903664067958789"/>
          <c:y val="4.8407212932900845E-2"/>
          <c:w val="0.74214317493171988"/>
          <c:h val="0.45574978940805516"/>
        </c:manualLayout>
      </c:layout>
      <c:barChart>
        <c:barDir val="col"/>
        <c:grouping val="clustered"/>
        <c:varyColors val="0"/>
        <c:ser>
          <c:idx val="0"/>
          <c:order val="0"/>
          <c:spPr>
            <a:solidFill>
              <a:schemeClr val="accent1">
                <a:lumMod val="20000"/>
                <a:lumOff val="80000"/>
              </a:schemeClr>
            </a:solidFill>
            <a:ln>
              <a:noFill/>
            </a:ln>
            <a:effectLst/>
          </c:spPr>
          <c:invertIfNegative val="0"/>
          <c:dPt>
            <c:idx val="0"/>
            <c:invertIfNegative val="0"/>
            <c:bubble3D val="0"/>
            <c:spPr>
              <a:solidFill>
                <a:schemeClr val="accent1">
                  <a:lumMod val="20000"/>
                  <a:lumOff val="80000"/>
                </a:schemeClr>
              </a:solidFill>
              <a:ln>
                <a:noFill/>
              </a:ln>
              <a:effectLst/>
            </c:spPr>
            <c:extLst>
              <c:ext xmlns:c16="http://schemas.microsoft.com/office/drawing/2014/chart" uri="{C3380CC4-5D6E-409C-BE32-E72D297353CC}">
                <c16:uniqueId val="{00000001-AB89-4851-8E2F-DDED47EA936B}"/>
              </c:ext>
            </c:extLst>
          </c:dPt>
          <c:dPt>
            <c:idx val="2"/>
            <c:invertIfNegative val="0"/>
            <c:bubble3D val="0"/>
            <c:spPr>
              <a:solidFill>
                <a:schemeClr val="accent1">
                  <a:lumMod val="20000"/>
                  <a:lumOff val="80000"/>
                </a:schemeClr>
              </a:solidFill>
              <a:ln>
                <a:noFill/>
              </a:ln>
              <a:effectLst/>
            </c:spPr>
            <c:extLst>
              <c:ext xmlns:c16="http://schemas.microsoft.com/office/drawing/2014/chart" uri="{C3380CC4-5D6E-409C-BE32-E72D297353CC}">
                <c16:uniqueId val="{00000003-AB89-4851-8E2F-DDED47EA936B}"/>
              </c:ext>
            </c:extLst>
          </c:dPt>
          <c:dPt>
            <c:idx val="3"/>
            <c:invertIfNegative val="0"/>
            <c:bubble3D val="0"/>
            <c:spPr>
              <a:solidFill>
                <a:schemeClr val="accent1">
                  <a:lumMod val="20000"/>
                  <a:lumOff val="80000"/>
                </a:schemeClr>
              </a:solidFill>
              <a:ln>
                <a:noFill/>
              </a:ln>
              <a:effectLst/>
            </c:spPr>
            <c:extLst>
              <c:ext xmlns:c16="http://schemas.microsoft.com/office/drawing/2014/chart" uri="{C3380CC4-5D6E-409C-BE32-E72D297353CC}">
                <c16:uniqueId val="{00000005-AB89-4851-8E2F-DDED47EA936B}"/>
              </c:ext>
            </c:extLst>
          </c:dPt>
          <c:dPt>
            <c:idx val="5"/>
            <c:invertIfNegative val="0"/>
            <c:bubble3D val="0"/>
            <c:spPr>
              <a:solidFill>
                <a:schemeClr val="accent1">
                  <a:lumMod val="75000"/>
                </a:schemeClr>
              </a:solidFill>
              <a:ln>
                <a:noFill/>
              </a:ln>
              <a:effectLst/>
            </c:spPr>
            <c:extLst>
              <c:ext xmlns:c16="http://schemas.microsoft.com/office/drawing/2014/chart" uri="{C3380CC4-5D6E-409C-BE32-E72D297353CC}">
                <c16:uniqueId val="{0000000E-AB89-4851-8E2F-DDED47EA936B}"/>
              </c:ext>
            </c:extLst>
          </c:dPt>
          <c:dPt>
            <c:idx val="7"/>
            <c:invertIfNegative val="0"/>
            <c:bubble3D val="0"/>
            <c:spPr>
              <a:solidFill>
                <a:schemeClr val="accent1">
                  <a:lumMod val="20000"/>
                  <a:lumOff val="80000"/>
                </a:schemeClr>
              </a:solidFill>
              <a:ln>
                <a:noFill/>
              </a:ln>
              <a:effectLst/>
            </c:spPr>
            <c:extLst>
              <c:ext xmlns:c16="http://schemas.microsoft.com/office/drawing/2014/chart" uri="{C3380CC4-5D6E-409C-BE32-E72D297353CC}">
                <c16:uniqueId val="{00000007-AB89-4851-8E2F-DDED47EA936B}"/>
              </c:ext>
            </c:extLst>
          </c:dPt>
          <c:dPt>
            <c:idx val="9"/>
            <c:invertIfNegative val="0"/>
            <c:bubble3D val="0"/>
            <c:spPr>
              <a:solidFill>
                <a:schemeClr val="accent1">
                  <a:lumMod val="75000"/>
                </a:schemeClr>
              </a:solidFill>
              <a:ln>
                <a:noFill/>
              </a:ln>
              <a:effectLst/>
            </c:spPr>
            <c:extLst>
              <c:ext xmlns:c16="http://schemas.microsoft.com/office/drawing/2014/chart" uri="{C3380CC4-5D6E-409C-BE32-E72D297353CC}">
                <c16:uniqueId val="{00000009-AB89-4851-8E2F-DDED47EA936B}"/>
              </c:ext>
            </c:extLst>
          </c:dPt>
          <c:dPt>
            <c:idx val="10"/>
            <c:invertIfNegative val="0"/>
            <c:bubble3D val="0"/>
            <c:spPr>
              <a:solidFill>
                <a:schemeClr val="accent1">
                  <a:lumMod val="20000"/>
                  <a:lumOff val="80000"/>
                </a:schemeClr>
              </a:solidFill>
              <a:ln>
                <a:noFill/>
              </a:ln>
              <a:effectLst/>
            </c:spPr>
            <c:extLst>
              <c:ext xmlns:c16="http://schemas.microsoft.com/office/drawing/2014/chart" uri="{C3380CC4-5D6E-409C-BE32-E72D297353CC}">
                <c16:uniqueId val="{0000000B-AB89-4851-8E2F-DDED47EA936B}"/>
              </c:ext>
            </c:extLst>
          </c:dPt>
          <c:cat>
            <c:strRef>
              <c:f>(FGND_for_plots!$A$95,FGND_for_plots!$A$98:$A$99,FGND_for_plots!$A$105,FGND_for_plots!$A$117,FGND_for_plots!$A$123,FGND_for_plots!$A$128,FGND_for_plots!$A$133,FGND_for_plots!$A$152:$A$153)</c:f>
              <c:strCache>
                <c:ptCount val="10"/>
                <c:pt idx="0">
                  <c:v>Rainfall low</c:v>
                </c:pt>
                <c:pt idx="1">
                  <c:v>Rainfall localised</c:v>
                </c:pt>
                <c:pt idx="2">
                  <c:v>Veranico occurred</c:v>
                </c:pt>
                <c:pt idx="3">
                  <c:v>No rainfall</c:v>
                </c:pt>
                <c:pt idx="4">
                  <c:v>Drought condition worsening</c:v>
                </c:pt>
                <c:pt idx="5">
                  <c:v>Localised flooding</c:v>
                </c:pt>
                <c:pt idx="6">
                  <c:v>Soil moisture low</c:v>
                </c:pt>
                <c:pt idx="7">
                  <c:v>Aggravating factor: constant drought (aridity?)</c:v>
                </c:pt>
                <c:pt idx="8">
                  <c:v>Very high temperature</c:v>
                </c:pt>
                <c:pt idx="9">
                  <c:v>State of emergency due to heavy rain and some dams broke</c:v>
                </c:pt>
              </c:strCache>
            </c:strRef>
          </c:cat>
          <c:val>
            <c:numRef>
              <c:f>(FGND_for_plots!$B$95,FGND_for_plots!$B$98:$B$99,FGND_for_plots!$B$105,FGND_for_plots!$B$117,FGND_for_plots!$B$123,FGND_for_plots!$B$128,FGND_for_plots!$B$133,FGND_for_plots!$B$152,FGND_for_plots!$B$153)</c:f>
              <c:numCache>
                <c:formatCode>General</c:formatCode>
                <c:ptCount val="10"/>
                <c:pt idx="0">
                  <c:v>222</c:v>
                </c:pt>
                <c:pt idx="1">
                  <c:v>139</c:v>
                </c:pt>
                <c:pt idx="2">
                  <c:v>131</c:v>
                </c:pt>
                <c:pt idx="3">
                  <c:v>101</c:v>
                </c:pt>
                <c:pt idx="4">
                  <c:v>26</c:v>
                </c:pt>
                <c:pt idx="5">
                  <c:v>16</c:v>
                </c:pt>
                <c:pt idx="6">
                  <c:v>13</c:v>
                </c:pt>
                <c:pt idx="7">
                  <c:v>11</c:v>
                </c:pt>
                <c:pt idx="8">
                  <c:v>2</c:v>
                </c:pt>
                <c:pt idx="9">
                  <c:v>2</c:v>
                </c:pt>
              </c:numCache>
            </c:numRef>
          </c:val>
          <c:extLst>
            <c:ext xmlns:c16="http://schemas.microsoft.com/office/drawing/2014/chart" uri="{C3380CC4-5D6E-409C-BE32-E72D297353CC}">
              <c16:uniqueId val="{0000000C-AB89-4851-8E2F-DDED47EA936B}"/>
            </c:ext>
          </c:extLst>
        </c:ser>
        <c:dLbls>
          <c:showLegendKey val="0"/>
          <c:showVal val="0"/>
          <c:showCatName val="0"/>
          <c:showSerName val="0"/>
          <c:showPercent val="0"/>
          <c:showBubbleSize val="0"/>
        </c:dLbls>
        <c:gapWidth val="10"/>
        <c:axId val="424925128"/>
        <c:axId val="424920536"/>
      </c:barChart>
      <c:catAx>
        <c:axId val="424925128"/>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8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crossAx val="424920536"/>
        <c:crosses val="autoZero"/>
        <c:auto val="1"/>
        <c:lblAlgn val="ctr"/>
        <c:lblOffset val="100"/>
        <c:noMultiLvlLbl val="0"/>
      </c:catAx>
      <c:valAx>
        <c:axId val="424920536"/>
        <c:scaling>
          <c:orientation val="minMax"/>
        </c:scaling>
        <c:delete val="0"/>
        <c:axPos val="l"/>
        <c:title>
          <c:tx>
            <c:rich>
              <a:bodyPr rot="-54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r>
                  <a:rPr lang="en-GB" sz="900"/>
                  <a:t>Number of occurrences</a:t>
                </a:r>
              </a:p>
            </c:rich>
          </c:tx>
          <c:overlay val="0"/>
          <c:spPr>
            <a:noFill/>
            <a:ln>
              <a:noFill/>
            </a:ln>
            <a:effectLst/>
          </c:spPr>
          <c:txPr>
            <a:bodyPr rot="-54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crossAx val="424925128"/>
        <c:crosses val="autoZero"/>
        <c:crossBetween val="between"/>
      </c:valAx>
      <c:spPr>
        <a:noFill/>
        <a:ln>
          <a:solidFill>
            <a:schemeClr val="tx1"/>
          </a:solid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tx1"/>
          </a:solidFill>
          <a:latin typeface="Arial" panose="020B0604020202020204" pitchFamily="34" charset="0"/>
          <a:cs typeface="Arial" panose="020B0604020202020204" pitchFamily="34" charset="0"/>
        </a:defRPr>
      </a:pPr>
      <a:endParaRPr lang="nl-NL"/>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0" i="0" u="none" strike="noStrike" kern="1200" spc="0" baseline="0">
                <a:solidFill>
                  <a:schemeClr val="tx1"/>
                </a:solidFill>
                <a:latin typeface="Arial" panose="020B0604020202020204" pitchFamily="34" charset="0"/>
                <a:ea typeface="+mn-ea"/>
                <a:cs typeface="Arial" panose="020B0604020202020204" pitchFamily="34" charset="0"/>
              </a:defRPr>
            </a:pPr>
            <a:r>
              <a:rPr lang="en-GB" sz="1100"/>
              <a:t>Livestock farming impacts</a:t>
            </a:r>
          </a:p>
        </c:rich>
      </c:tx>
      <c:layout>
        <c:manualLayout>
          <c:xMode val="edge"/>
          <c:yMode val="edge"/>
          <c:x val="0.31809244406725751"/>
          <c:y val="7.4281726575777668E-2"/>
        </c:manualLayout>
      </c:layout>
      <c:overlay val="0"/>
      <c:spPr>
        <a:noFill/>
        <a:ln>
          <a:noFill/>
        </a:ln>
        <a:effectLst/>
      </c:spPr>
      <c:txPr>
        <a:bodyPr rot="0" spcFirstLastPara="1" vertOverflow="ellipsis" vert="horz" wrap="square" anchor="ctr" anchorCtr="1"/>
        <a:lstStyle/>
        <a:p>
          <a:pPr>
            <a:defRPr sz="1100" b="0" i="0" u="none" strike="noStrike" kern="1200" spc="0" baseline="0">
              <a:solidFill>
                <a:schemeClr val="tx1"/>
              </a:solidFill>
              <a:latin typeface="Arial" panose="020B0604020202020204" pitchFamily="34" charset="0"/>
              <a:ea typeface="+mn-ea"/>
              <a:cs typeface="Arial" panose="020B0604020202020204" pitchFamily="34" charset="0"/>
            </a:defRPr>
          </a:pPr>
          <a:endParaRPr lang="nl-NL"/>
        </a:p>
      </c:txPr>
    </c:title>
    <c:autoTitleDeleted val="0"/>
    <c:plotArea>
      <c:layout>
        <c:manualLayout>
          <c:layoutTarget val="inner"/>
          <c:xMode val="edge"/>
          <c:yMode val="edge"/>
          <c:x val="0.1678684270930012"/>
          <c:y val="4.8407212932900845E-2"/>
          <c:w val="0.79331113359997507"/>
          <c:h val="0.45574978940805516"/>
        </c:manualLayout>
      </c:layout>
      <c:barChart>
        <c:barDir val="col"/>
        <c:grouping val="clustered"/>
        <c:varyColors val="0"/>
        <c:ser>
          <c:idx val="0"/>
          <c:order val="0"/>
          <c:spPr>
            <a:solidFill>
              <a:schemeClr val="bg1">
                <a:lumMod val="85000"/>
              </a:schemeClr>
            </a:solidFill>
            <a:ln>
              <a:noFill/>
            </a:ln>
            <a:effectLst/>
          </c:spPr>
          <c:invertIfNegative val="0"/>
          <c:dPt>
            <c:idx val="0"/>
            <c:invertIfNegative val="0"/>
            <c:bubble3D val="0"/>
            <c:spPr>
              <a:solidFill>
                <a:schemeClr val="bg1">
                  <a:lumMod val="85000"/>
                </a:schemeClr>
              </a:solidFill>
              <a:ln>
                <a:noFill/>
              </a:ln>
              <a:effectLst/>
            </c:spPr>
            <c:extLst>
              <c:ext xmlns:c16="http://schemas.microsoft.com/office/drawing/2014/chart" uri="{C3380CC4-5D6E-409C-BE32-E72D297353CC}">
                <c16:uniqueId val="{00000001-AB6F-4685-B4E2-B9E677F01A6E}"/>
              </c:ext>
            </c:extLst>
          </c:dPt>
          <c:dPt>
            <c:idx val="2"/>
            <c:invertIfNegative val="0"/>
            <c:bubble3D val="0"/>
            <c:spPr>
              <a:solidFill>
                <a:schemeClr val="bg1">
                  <a:lumMod val="85000"/>
                </a:schemeClr>
              </a:solidFill>
              <a:ln>
                <a:noFill/>
              </a:ln>
              <a:effectLst/>
            </c:spPr>
            <c:extLst>
              <c:ext xmlns:c16="http://schemas.microsoft.com/office/drawing/2014/chart" uri="{C3380CC4-5D6E-409C-BE32-E72D297353CC}">
                <c16:uniqueId val="{00000003-AB6F-4685-B4E2-B9E677F01A6E}"/>
              </c:ext>
            </c:extLst>
          </c:dPt>
          <c:dPt>
            <c:idx val="3"/>
            <c:invertIfNegative val="0"/>
            <c:bubble3D val="0"/>
            <c:spPr>
              <a:solidFill>
                <a:schemeClr val="bg1">
                  <a:lumMod val="85000"/>
                </a:schemeClr>
              </a:solidFill>
              <a:ln>
                <a:noFill/>
              </a:ln>
              <a:effectLst/>
            </c:spPr>
            <c:extLst>
              <c:ext xmlns:c16="http://schemas.microsoft.com/office/drawing/2014/chart" uri="{C3380CC4-5D6E-409C-BE32-E72D297353CC}">
                <c16:uniqueId val="{00000005-AB6F-4685-B4E2-B9E677F01A6E}"/>
              </c:ext>
            </c:extLst>
          </c:dPt>
          <c:dPt>
            <c:idx val="7"/>
            <c:invertIfNegative val="0"/>
            <c:bubble3D val="0"/>
            <c:spPr>
              <a:solidFill>
                <a:schemeClr val="bg1">
                  <a:lumMod val="85000"/>
                </a:schemeClr>
              </a:solidFill>
              <a:ln>
                <a:noFill/>
              </a:ln>
              <a:effectLst/>
            </c:spPr>
            <c:extLst>
              <c:ext xmlns:c16="http://schemas.microsoft.com/office/drawing/2014/chart" uri="{C3380CC4-5D6E-409C-BE32-E72D297353CC}">
                <c16:uniqueId val="{00000007-AB6F-4685-B4E2-B9E677F01A6E}"/>
              </c:ext>
            </c:extLst>
          </c:dPt>
          <c:dPt>
            <c:idx val="9"/>
            <c:invertIfNegative val="0"/>
            <c:bubble3D val="0"/>
            <c:spPr>
              <a:solidFill>
                <a:schemeClr val="bg1">
                  <a:lumMod val="85000"/>
                </a:schemeClr>
              </a:solidFill>
              <a:ln>
                <a:noFill/>
              </a:ln>
              <a:effectLst/>
            </c:spPr>
            <c:extLst>
              <c:ext xmlns:c16="http://schemas.microsoft.com/office/drawing/2014/chart" uri="{C3380CC4-5D6E-409C-BE32-E72D297353CC}">
                <c16:uniqueId val="{00000009-AB6F-4685-B4E2-B9E677F01A6E}"/>
              </c:ext>
            </c:extLst>
          </c:dPt>
          <c:dPt>
            <c:idx val="10"/>
            <c:invertIfNegative val="0"/>
            <c:bubble3D val="0"/>
            <c:spPr>
              <a:solidFill>
                <a:schemeClr val="bg1">
                  <a:lumMod val="85000"/>
                </a:schemeClr>
              </a:solidFill>
              <a:ln>
                <a:noFill/>
              </a:ln>
              <a:effectLst/>
            </c:spPr>
            <c:extLst>
              <c:ext xmlns:c16="http://schemas.microsoft.com/office/drawing/2014/chart" uri="{C3380CC4-5D6E-409C-BE32-E72D297353CC}">
                <c16:uniqueId val="{0000000B-AB6F-4685-B4E2-B9E677F01A6E}"/>
              </c:ext>
            </c:extLst>
          </c:dPt>
          <c:cat>
            <c:strRef>
              <c:f>(FGND_for_plots!$A$121,FGND_for_plots!$A$129,FGND_for_plots!$A$138,FGND_for_plots!$A$140:$A$141,FGND_for_plots!$A$144,FGND_for_plots!$A$147:$A$148,FGND_for_plots!$A$157:$A$158,FGND_for_plots!$A$169:$A$172)</c:f>
              <c:strCache>
                <c:ptCount val="14"/>
                <c:pt idx="0">
                  <c:v>Pasture poor</c:v>
                </c:pt>
                <c:pt idx="1">
                  <c:v>Livestock in poor health</c:v>
                </c:pt>
                <c:pt idx="2">
                  <c:v>Forage diminishing</c:v>
                </c:pt>
                <c:pt idx="3">
                  <c:v>Forage is poor</c:v>
                </c:pt>
                <c:pt idx="4">
                  <c:v>Aggravating factor: high production costs</c:v>
                </c:pt>
                <c:pt idx="5">
                  <c:v>Livestock farmers suffering</c:v>
                </c:pt>
                <c:pt idx="6">
                  <c:v>Dairy production reduced</c:v>
                </c:pt>
                <c:pt idx="7">
                  <c:v>Aggravating factor: high costs of rice, meat, corn and soy derivatives for animal feed</c:v>
                </c:pt>
                <c:pt idx="8">
                  <c:v>Farmers experiencing decreasing capital</c:v>
                </c:pt>
                <c:pt idx="9">
                  <c:v>Aggravating factor: livestock (cattle, sheep, goats and poultry) facing serious health problems and disease</c:v>
                </c:pt>
                <c:pt idx="10">
                  <c:v>Fish farm production reduced</c:v>
                </c:pt>
                <c:pt idx="11">
                  <c:v>Silage production low</c:v>
                </c:pt>
                <c:pt idx="12">
                  <c:v>Aggravating factor: livestock farmers unprepared for lack of native forage</c:v>
                </c:pt>
                <c:pt idx="13">
                  <c:v>Aggravating factor: marketing bottleneck for producers</c:v>
                </c:pt>
              </c:strCache>
            </c:strRef>
          </c:cat>
          <c:val>
            <c:numRef>
              <c:f>(FGND_for_plots!$B$121,FGND_for_plots!$B$129,FGND_for_plots!$B$138,FGND_for_plots!$B$140:$B$141,FGND_for_plots!$B$144,FGND_for_plots!$B$147:$B$148,FGND_for_plots!$B$157:$B$158,FGND_for_plots!$B$169:$B$172)</c:f>
              <c:numCache>
                <c:formatCode>General</c:formatCode>
                <c:ptCount val="14"/>
                <c:pt idx="0">
                  <c:v>18</c:v>
                </c:pt>
                <c:pt idx="1">
                  <c:v>13</c:v>
                </c:pt>
                <c:pt idx="2">
                  <c:v>7</c:v>
                </c:pt>
                <c:pt idx="3">
                  <c:v>6</c:v>
                </c:pt>
                <c:pt idx="4">
                  <c:v>6</c:v>
                </c:pt>
                <c:pt idx="5">
                  <c:v>4</c:v>
                </c:pt>
                <c:pt idx="6">
                  <c:v>3</c:v>
                </c:pt>
                <c:pt idx="7">
                  <c:v>3</c:v>
                </c:pt>
                <c:pt idx="8">
                  <c:v>2</c:v>
                </c:pt>
                <c:pt idx="9">
                  <c:v>2</c:v>
                </c:pt>
                <c:pt idx="10">
                  <c:v>1</c:v>
                </c:pt>
                <c:pt idx="11">
                  <c:v>1</c:v>
                </c:pt>
                <c:pt idx="12">
                  <c:v>1</c:v>
                </c:pt>
                <c:pt idx="13">
                  <c:v>1</c:v>
                </c:pt>
              </c:numCache>
            </c:numRef>
          </c:val>
          <c:extLst>
            <c:ext xmlns:c16="http://schemas.microsoft.com/office/drawing/2014/chart" uri="{C3380CC4-5D6E-409C-BE32-E72D297353CC}">
              <c16:uniqueId val="{0000000C-AB6F-4685-B4E2-B9E677F01A6E}"/>
            </c:ext>
          </c:extLst>
        </c:ser>
        <c:dLbls>
          <c:showLegendKey val="0"/>
          <c:showVal val="0"/>
          <c:showCatName val="0"/>
          <c:showSerName val="0"/>
          <c:showPercent val="0"/>
          <c:showBubbleSize val="0"/>
        </c:dLbls>
        <c:gapWidth val="10"/>
        <c:axId val="424925128"/>
        <c:axId val="424920536"/>
      </c:barChart>
      <c:catAx>
        <c:axId val="424925128"/>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8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crossAx val="424920536"/>
        <c:crosses val="autoZero"/>
        <c:auto val="1"/>
        <c:lblAlgn val="ctr"/>
        <c:lblOffset val="100"/>
        <c:noMultiLvlLbl val="0"/>
      </c:catAx>
      <c:valAx>
        <c:axId val="424920536"/>
        <c:scaling>
          <c:orientation val="minMax"/>
        </c:scaling>
        <c:delete val="0"/>
        <c:axPos val="l"/>
        <c:title>
          <c:tx>
            <c:rich>
              <a:bodyPr rot="-54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r>
                  <a:rPr lang="en-GB" sz="900"/>
                  <a:t>Number of occurrences</a:t>
                </a:r>
              </a:p>
            </c:rich>
          </c:tx>
          <c:overlay val="0"/>
          <c:spPr>
            <a:noFill/>
            <a:ln>
              <a:noFill/>
            </a:ln>
            <a:effectLst/>
          </c:spPr>
          <c:txPr>
            <a:bodyPr rot="-54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crossAx val="424925128"/>
        <c:crosses val="autoZero"/>
        <c:crossBetween val="between"/>
      </c:valAx>
      <c:spPr>
        <a:noFill/>
        <a:ln>
          <a:solidFill>
            <a:schemeClr val="tx1"/>
          </a:solid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tx1"/>
          </a:solidFill>
          <a:latin typeface="Arial" panose="020B0604020202020204" pitchFamily="34" charset="0"/>
          <a:cs typeface="Arial" panose="020B0604020202020204" pitchFamily="34" charset="0"/>
        </a:defRPr>
      </a:pPr>
      <a:endParaRPr lang="nl-NL"/>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0" i="0" u="none" strike="noStrike" kern="1200" spc="0" baseline="0">
                <a:solidFill>
                  <a:schemeClr val="tx1"/>
                </a:solidFill>
                <a:latin typeface="Arial" panose="020B0604020202020204" pitchFamily="34" charset="0"/>
                <a:ea typeface="+mn-ea"/>
                <a:cs typeface="Arial" panose="020B0604020202020204" pitchFamily="34" charset="0"/>
              </a:defRPr>
            </a:pPr>
            <a:r>
              <a:rPr lang="en-GB" sz="1100"/>
              <a:t>Socioeconomic impacts</a:t>
            </a:r>
          </a:p>
        </c:rich>
      </c:tx>
      <c:layout>
        <c:manualLayout>
          <c:xMode val="edge"/>
          <c:yMode val="edge"/>
          <c:x val="0.17003235834896521"/>
          <c:y val="7.428166950926314E-2"/>
        </c:manualLayout>
      </c:layout>
      <c:overlay val="0"/>
      <c:spPr>
        <a:noFill/>
        <a:ln>
          <a:noFill/>
        </a:ln>
        <a:effectLst/>
      </c:spPr>
      <c:txPr>
        <a:bodyPr rot="0" spcFirstLastPara="1" vertOverflow="ellipsis" vert="horz" wrap="square" anchor="ctr" anchorCtr="1"/>
        <a:lstStyle/>
        <a:p>
          <a:pPr>
            <a:defRPr sz="1100" b="0" i="0" u="none" strike="noStrike" kern="1200" spc="0" baseline="0">
              <a:solidFill>
                <a:schemeClr val="tx1"/>
              </a:solidFill>
              <a:latin typeface="Arial" panose="020B0604020202020204" pitchFamily="34" charset="0"/>
              <a:ea typeface="+mn-ea"/>
              <a:cs typeface="Arial" panose="020B0604020202020204" pitchFamily="34" charset="0"/>
            </a:defRPr>
          </a:pPr>
          <a:endParaRPr lang="nl-NL"/>
        </a:p>
      </c:txPr>
    </c:title>
    <c:autoTitleDeleted val="0"/>
    <c:plotArea>
      <c:layout>
        <c:manualLayout>
          <c:layoutTarget val="inner"/>
          <c:xMode val="edge"/>
          <c:yMode val="edge"/>
          <c:x val="0.1678684270930012"/>
          <c:y val="4.8407212932900845E-2"/>
          <c:w val="0.80762504588875483"/>
          <c:h val="0.45574978940805516"/>
        </c:manualLayout>
      </c:layout>
      <c:barChart>
        <c:barDir val="col"/>
        <c:grouping val="clustered"/>
        <c:varyColors val="0"/>
        <c:ser>
          <c:idx val="0"/>
          <c:order val="0"/>
          <c:spPr>
            <a:solidFill>
              <a:schemeClr val="accent4">
                <a:lumMod val="40000"/>
                <a:lumOff val="60000"/>
              </a:schemeClr>
            </a:solidFill>
            <a:ln>
              <a:noFill/>
            </a:ln>
            <a:effectLst/>
          </c:spPr>
          <c:invertIfNegative val="0"/>
          <c:dPt>
            <c:idx val="0"/>
            <c:invertIfNegative val="0"/>
            <c:bubble3D val="0"/>
            <c:spPr>
              <a:solidFill>
                <a:schemeClr val="accent4">
                  <a:lumMod val="40000"/>
                  <a:lumOff val="60000"/>
                </a:schemeClr>
              </a:solidFill>
              <a:ln>
                <a:noFill/>
              </a:ln>
              <a:effectLst/>
            </c:spPr>
            <c:extLst>
              <c:ext xmlns:c16="http://schemas.microsoft.com/office/drawing/2014/chart" uri="{C3380CC4-5D6E-409C-BE32-E72D297353CC}">
                <c16:uniqueId val="{00000001-2136-424E-A740-73FFC1CE9A93}"/>
              </c:ext>
            </c:extLst>
          </c:dPt>
          <c:dPt>
            <c:idx val="2"/>
            <c:invertIfNegative val="0"/>
            <c:bubble3D val="0"/>
            <c:spPr>
              <a:solidFill>
                <a:schemeClr val="accent4">
                  <a:lumMod val="40000"/>
                  <a:lumOff val="60000"/>
                </a:schemeClr>
              </a:solidFill>
              <a:ln>
                <a:noFill/>
              </a:ln>
              <a:effectLst/>
            </c:spPr>
            <c:extLst>
              <c:ext xmlns:c16="http://schemas.microsoft.com/office/drawing/2014/chart" uri="{C3380CC4-5D6E-409C-BE32-E72D297353CC}">
                <c16:uniqueId val="{00000003-2136-424E-A740-73FFC1CE9A93}"/>
              </c:ext>
            </c:extLst>
          </c:dPt>
          <c:dPt>
            <c:idx val="3"/>
            <c:invertIfNegative val="0"/>
            <c:bubble3D val="0"/>
            <c:spPr>
              <a:solidFill>
                <a:schemeClr val="accent4">
                  <a:lumMod val="40000"/>
                  <a:lumOff val="60000"/>
                </a:schemeClr>
              </a:solidFill>
              <a:ln>
                <a:noFill/>
              </a:ln>
              <a:effectLst/>
            </c:spPr>
            <c:extLst>
              <c:ext xmlns:c16="http://schemas.microsoft.com/office/drawing/2014/chart" uri="{C3380CC4-5D6E-409C-BE32-E72D297353CC}">
                <c16:uniqueId val="{00000005-2136-424E-A740-73FFC1CE9A93}"/>
              </c:ext>
            </c:extLst>
          </c:dPt>
          <c:dPt>
            <c:idx val="7"/>
            <c:invertIfNegative val="0"/>
            <c:bubble3D val="0"/>
            <c:spPr>
              <a:solidFill>
                <a:schemeClr val="accent4">
                  <a:lumMod val="40000"/>
                  <a:lumOff val="60000"/>
                </a:schemeClr>
              </a:solidFill>
              <a:ln>
                <a:noFill/>
              </a:ln>
              <a:effectLst/>
            </c:spPr>
            <c:extLst>
              <c:ext xmlns:c16="http://schemas.microsoft.com/office/drawing/2014/chart" uri="{C3380CC4-5D6E-409C-BE32-E72D297353CC}">
                <c16:uniqueId val="{00000007-2136-424E-A740-73FFC1CE9A93}"/>
              </c:ext>
            </c:extLst>
          </c:dPt>
          <c:dPt>
            <c:idx val="9"/>
            <c:invertIfNegative val="0"/>
            <c:bubble3D val="0"/>
            <c:spPr>
              <a:solidFill>
                <a:schemeClr val="accent4">
                  <a:lumMod val="40000"/>
                  <a:lumOff val="60000"/>
                </a:schemeClr>
              </a:solidFill>
              <a:ln>
                <a:noFill/>
              </a:ln>
              <a:effectLst/>
            </c:spPr>
            <c:extLst>
              <c:ext xmlns:c16="http://schemas.microsoft.com/office/drawing/2014/chart" uri="{C3380CC4-5D6E-409C-BE32-E72D297353CC}">
                <c16:uniqueId val="{00000009-2136-424E-A740-73FFC1CE9A93}"/>
              </c:ext>
            </c:extLst>
          </c:dPt>
          <c:dPt>
            <c:idx val="10"/>
            <c:invertIfNegative val="0"/>
            <c:bubble3D val="0"/>
            <c:spPr>
              <a:solidFill>
                <a:schemeClr val="accent4">
                  <a:lumMod val="40000"/>
                  <a:lumOff val="60000"/>
                </a:schemeClr>
              </a:solidFill>
              <a:ln>
                <a:noFill/>
              </a:ln>
              <a:effectLst/>
            </c:spPr>
            <c:extLst>
              <c:ext xmlns:c16="http://schemas.microsoft.com/office/drawing/2014/chart" uri="{C3380CC4-5D6E-409C-BE32-E72D297353CC}">
                <c16:uniqueId val="{0000000B-2136-424E-A740-73FFC1CE9A93}"/>
              </c:ext>
            </c:extLst>
          </c:dPt>
          <c:cat>
            <c:strRef>
              <c:f>(FGND_for_plots!$A$142,FGND_for_plots!$A$149:$A$150,FGND_for_plots!$A$159:$A$160,FGND_for_plots!$A$173:$A$177)</c:f>
              <c:strCache>
                <c:ptCount val="10"/>
                <c:pt idx="0">
                  <c:v>Risk of wildfires</c:v>
                </c:pt>
                <c:pt idx="1">
                  <c:v>Worrying situation</c:v>
                </c:pt>
                <c:pt idx="2">
                  <c:v>Wildfires</c:v>
                </c:pt>
                <c:pt idx="3">
                  <c:v>Aggravating factor: fear of covid</c:v>
                </c:pt>
                <c:pt idx="4">
                  <c:v>Aggravating factor: high costs of electricity, diesel oil, butane</c:v>
                </c:pt>
                <c:pt idx="5">
                  <c:v>Loss of income</c:v>
                </c:pt>
                <c:pt idx="6">
                  <c:v>Migration of rural producers to cities</c:v>
                </c:pt>
                <c:pt idx="7">
                  <c:v>Reduced economy</c:v>
                </c:pt>
                <c:pt idx="8">
                  <c:v>Social impacts</c:v>
                </c:pt>
                <c:pt idx="9">
                  <c:v>Aggravating factor: farmer insecurity to investment due to irregular rainy season</c:v>
                </c:pt>
              </c:strCache>
            </c:strRef>
          </c:cat>
          <c:val>
            <c:numRef>
              <c:f>(FGND_for_plots!$B$142,FGND_for_plots!$B$149:$B$150,FGND_for_plots!$B$159:$B$160,FGND_for_plots!$B$173:$B$177)</c:f>
              <c:numCache>
                <c:formatCode>General</c:formatCode>
                <c:ptCount val="10"/>
                <c:pt idx="0">
                  <c:v>5</c:v>
                </c:pt>
                <c:pt idx="1">
                  <c:v>3</c:v>
                </c:pt>
                <c:pt idx="2">
                  <c:v>3</c:v>
                </c:pt>
                <c:pt idx="3">
                  <c:v>2</c:v>
                </c:pt>
                <c:pt idx="4">
                  <c:v>2</c:v>
                </c:pt>
                <c:pt idx="5">
                  <c:v>1</c:v>
                </c:pt>
                <c:pt idx="6">
                  <c:v>1</c:v>
                </c:pt>
                <c:pt idx="7">
                  <c:v>1</c:v>
                </c:pt>
                <c:pt idx="8">
                  <c:v>1</c:v>
                </c:pt>
                <c:pt idx="9">
                  <c:v>1</c:v>
                </c:pt>
              </c:numCache>
            </c:numRef>
          </c:val>
          <c:extLst>
            <c:ext xmlns:c16="http://schemas.microsoft.com/office/drawing/2014/chart" uri="{C3380CC4-5D6E-409C-BE32-E72D297353CC}">
              <c16:uniqueId val="{0000000C-2136-424E-A740-73FFC1CE9A93}"/>
            </c:ext>
          </c:extLst>
        </c:ser>
        <c:dLbls>
          <c:showLegendKey val="0"/>
          <c:showVal val="0"/>
          <c:showCatName val="0"/>
          <c:showSerName val="0"/>
          <c:showPercent val="0"/>
          <c:showBubbleSize val="0"/>
        </c:dLbls>
        <c:gapWidth val="10"/>
        <c:axId val="424925128"/>
        <c:axId val="424920536"/>
      </c:barChart>
      <c:catAx>
        <c:axId val="424925128"/>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8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crossAx val="424920536"/>
        <c:crosses val="autoZero"/>
        <c:auto val="1"/>
        <c:lblAlgn val="ctr"/>
        <c:lblOffset val="100"/>
        <c:noMultiLvlLbl val="0"/>
      </c:catAx>
      <c:valAx>
        <c:axId val="424920536"/>
        <c:scaling>
          <c:orientation val="minMax"/>
        </c:scaling>
        <c:delete val="0"/>
        <c:axPos val="l"/>
        <c:title>
          <c:tx>
            <c:rich>
              <a:bodyPr rot="-54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r>
                  <a:rPr lang="en-GB" sz="900"/>
                  <a:t>Number of occurrences</a:t>
                </a:r>
              </a:p>
            </c:rich>
          </c:tx>
          <c:overlay val="0"/>
          <c:spPr>
            <a:noFill/>
            <a:ln>
              <a:noFill/>
            </a:ln>
            <a:effectLst/>
          </c:spPr>
          <c:txPr>
            <a:bodyPr rot="-54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crossAx val="424925128"/>
        <c:crosses val="autoZero"/>
        <c:crossBetween val="between"/>
      </c:valAx>
      <c:spPr>
        <a:noFill/>
        <a:ln>
          <a:solidFill>
            <a:schemeClr val="tx1"/>
          </a:solid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tx1"/>
          </a:solidFill>
          <a:latin typeface="Arial" panose="020B0604020202020204" pitchFamily="34" charset="0"/>
          <a:cs typeface="Arial" panose="020B0604020202020204" pitchFamily="34" charset="0"/>
        </a:defRPr>
      </a:pPr>
      <a:endParaRPr lang="nl-NL"/>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96620388109695"/>
          <c:y val="4.3542359515891249E-2"/>
          <c:w val="0.84964994380268422"/>
          <c:h val="0.31208071907749624"/>
        </c:manualLayout>
      </c:layout>
      <c:barChart>
        <c:barDir val="col"/>
        <c:grouping val="clustered"/>
        <c:varyColors val="0"/>
        <c:ser>
          <c:idx val="0"/>
          <c:order val="0"/>
          <c:spPr>
            <a:solidFill>
              <a:schemeClr val="accent2">
                <a:lumMod val="40000"/>
                <a:lumOff val="60000"/>
              </a:schemeClr>
            </a:solidFill>
            <a:ln>
              <a:noFill/>
            </a:ln>
            <a:effectLst/>
          </c:spPr>
          <c:invertIfNegative val="0"/>
          <c:cat>
            <c:strRef>
              <c:f>'FGND_for_plots (3DDD)'!$A$3:$A$34</c:f>
              <c:strCache>
                <c:ptCount val="32"/>
                <c:pt idx="0">
                  <c:v> crop losses due to low rainfall at critical crop growth stage</c:v>
                </c:pt>
                <c:pt idx="1">
                  <c:v> insufficient water infrastructure in some communities</c:v>
                </c:pt>
                <c:pt idx="2">
                  <c:v> excessive rains at critical crop growth stage</c:v>
                </c:pt>
                <c:pt idx="3">
                  <c:v> insufficient water trucks to serve all communities</c:v>
                </c:pt>
                <c:pt idx="4">
                  <c:v> planting in low-lying and poorly drained soils vulnerable to heavy rain</c:v>
                </c:pt>
                <c:pt idx="5">
                  <c:v> excessive rains crop harvest</c:v>
                </c:pt>
                <c:pt idx="6">
                  <c:v> there is no irrigation programme</c:v>
                </c:pt>
                <c:pt idx="7">
                  <c:v> broken water infrastructure</c:v>
                </c:pt>
                <c:pt idx="8">
                  <c:v> poor road network and damaged infrastructure</c:v>
                </c:pt>
                <c:pt idx="9">
                  <c:v> communities located a long distance from reservoirs</c:v>
                </c:pt>
                <c:pt idx="10">
                  <c:v> insufficient seeds or provided seeds from HORA DE PLANTAR programme are poor</c:v>
                </c:pt>
                <c:pt idx="11">
                  <c:v> poor water management</c:v>
                </c:pt>
                <c:pt idx="12">
                  <c:v> conditions unsuitable for replanting</c:v>
                </c:pt>
                <c:pt idx="13">
                  <c:v> fear of covid</c:v>
                </c:pt>
                <c:pt idx="14">
                  <c:v> high costs of electricity, diesel oil, butane</c:v>
                </c:pt>
                <c:pt idx="15">
                  <c:v> no water sources in some locations</c:v>
                </c:pt>
                <c:pt idx="16">
                  <c:v> public reservoirs only for human consumption and irrigation use prohibited</c:v>
                </c:pt>
                <c:pt idx="17">
                  <c:v> sandy soils mean it is difficult to construct reservoirs</c:v>
                </c:pt>
                <c:pt idx="18">
                  <c:v> deforestation</c:v>
                </c:pt>
                <c:pt idx="19">
                  <c:v> farmer insecurity to investment due to irregular rainy season</c:v>
                </c:pt>
                <c:pt idx="20">
                  <c:v> lack of rainfall monitoring</c:v>
                </c:pt>
                <c:pt idx="21">
                  <c:v> livestock farmers unprepared for lack of native forage</c:v>
                </c:pt>
                <c:pt idx="22">
                  <c:v> marketing bottleneck for producers</c:v>
                </c:pt>
                <c:pt idx="23">
                  <c:v> no community initiatives to alleviate drought impacts</c:v>
                </c:pt>
                <c:pt idx="24">
                  <c:v> no reforestation policy</c:v>
                </c:pt>
                <c:pt idx="25">
                  <c:v> no water storage policy in wet season</c:v>
                </c:pt>
                <c:pt idx="26">
                  <c:v> preceding conditions unfavourable (already dry)</c:v>
                </c:pt>
                <c:pt idx="27">
                  <c:v> reported opposition of some farmers to using rooftop rainwater harvesting</c:v>
                </c:pt>
                <c:pt idx="28">
                  <c:v> reservoirs not big enough</c:v>
                </c:pt>
                <c:pt idx="29">
                  <c:v> saline groundwater so cannot drill boreholes</c:v>
                </c:pt>
                <c:pt idx="30">
                  <c:v> saturated soils prevents soil preparation</c:v>
                </c:pt>
                <c:pt idx="31">
                  <c:v> waiting availability of a tractor to prepare soil</c:v>
                </c:pt>
              </c:strCache>
            </c:strRef>
          </c:cat>
          <c:val>
            <c:numRef>
              <c:f>'FGND_for_plots (3DDD)'!$B$3:$B$34</c:f>
              <c:numCache>
                <c:formatCode>General</c:formatCode>
                <c:ptCount val="32"/>
                <c:pt idx="0">
                  <c:v>30</c:v>
                </c:pt>
                <c:pt idx="1">
                  <c:v>28</c:v>
                </c:pt>
                <c:pt idx="2">
                  <c:v>14</c:v>
                </c:pt>
                <c:pt idx="3">
                  <c:v>13</c:v>
                </c:pt>
                <c:pt idx="4">
                  <c:v>9</c:v>
                </c:pt>
                <c:pt idx="5">
                  <c:v>6</c:v>
                </c:pt>
                <c:pt idx="6">
                  <c:v>6</c:v>
                </c:pt>
                <c:pt idx="7">
                  <c:v>5</c:v>
                </c:pt>
                <c:pt idx="8">
                  <c:v>5</c:v>
                </c:pt>
                <c:pt idx="9">
                  <c:v>3</c:v>
                </c:pt>
                <c:pt idx="10">
                  <c:v>3</c:v>
                </c:pt>
                <c:pt idx="11">
                  <c:v>3</c:v>
                </c:pt>
                <c:pt idx="12">
                  <c:v>2</c:v>
                </c:pt>
                <c:pt idx="13">
                  <c:v>2</c:v>
                </c:pt>
                <c:pt idx="14">
                  <c:v>2</c:v>
                </c:pt>
                <c:pt idx="15">
                  <c:v>2</c:v>
                </c:pt>
                <c:pt idx="16">
                  <c:v>2</c:v>
                </c:pt>
                <c:pt idx="17">
                  <c:v>2</c:v>
                </c:pt>
                <c:pt idx="18">
                  <c:v>1</c:v>
                </c:pt>
                <c:pt idx="19">
                  <c:v>1</c:v>
                </c:pt>
                <c:pt idx="20">
                  <c:v>1</c:v>
                </c:pt>
                <c:pt idx="21">
                  <c:v>1</c:v>
                </c:pt>
                <c:pt idx="22">
                  <c:v>1</c:v>
                </c:pt>
                <c:pt idx="23">
                  <c:v>1</c:v>
                </c:pt>
                <c:pt idx="24">
                  <c:v>1</c:v>
                </c:pt>
                <c:pt idx="25">
                  <c:v>1</c:v>
                </c:pt>
                <c:pt idx="26">
                  <c:v>1</c:v>
                </c:pt>
                <c:pt idx="27">
                  <c:v>1</c:v>
                </c:pt>
                <c:pt idx="28">
                  <c:v>1</c:v>
                </c:pt>
                <c:pt idx="29">
                  <c:v>1</c:v>
                </c:pt>
                <c:pt idx="30">
                  <c:v>1</c:v>
                </c:pt>
                <c:pt idx="31">
                  <c:v>1</c:v>
                </c:pt>
              </c:numCache>
            </c:numRef>
          </c:val>
          <c:extLst>
            <c:ext xmlns:c16="http://schemas.microsoft.com/office/drawing/2014/chart" uri="{C3380CC4-5D6E-409C-BE32-E72D297353CC}">
              <c16:uniqueId val="{00000000-7F31-40FC-86B9-97492618E62B}"/>
            </c:ext>
          </c:extLst>
        </c:ser>
        <c:dLbls>
          <c:showLegendKey val="0"/>
          <c:showVal val="0"/>
          <c:showCatName val="0"/>
          <c:showSerName val="0"/>
          <c:showPercent val="0"/>
          <c:showBubbleSize val="0"/>
        </c:dLbls>
        <c:gapWidth val="10"/>
        <c:axId val="424925128"/>
        <c:axId val="424920536"/>
      </c:barChart>
      <c:catAx>
        <c:axId val="424925128"/>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8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crossAx val="424920536"/>
        <c:crosses val="autoZero"/>
        <c:auto val="1"/>
        <c:lblAlgn val="ctr"/>
        <c:lblOffset val="100"/>
        <c:noMultiLvlLbl val="0"/>
      </c:catAx>
      <c:valAx>
        <c:axId val="424920536"/>
        <c:scaling>
          <c:orientation val="minMax"/>
          <c:max val="35"/>
        </c:scaling>
        <c:delete val="0"/>
        <c:axPos val="l"/>
        <c:title>
          <c:tx>
            <c:rich>
              <a:bodyPr rot="-54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r>
                  <a:rPr lang="en-GB" sz="900"/>
                  <a:t>Number of occurrences</a:t>
                </a:r>
              </a:p>
            </c:rich>
          </c:tx>
          <c:overlay val="0"/>
          <c:spPr>
            <a:noFill/>
            <a:ln>
              <a:noFill/>
            </a:ln>
            <a:effectLst/>
          </c:spPr>
          <c:txPr>
            <a:bodyPr rot="-54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crossAx val="424925128"/>
        <c:crosses val="autoZero"/>
        <c:crossBetween val="between"/>
      </c:valAx>
      <c:spPr>
        <a:noFill/>
        <a:ln>
          <a:solidFill>
            <a:schemeClr val="tx1"/>
          </a:solid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tx1"/>
          </a:solidFill>
          <a:latin typeface="Arial" panose="020B0604020202020204" pitchFamily="34" charset="0"/>
          <a:cs typeface="Arial" panose="020B0604020202020204" pitchFamily="34" charset="0"/>
        </a:defRPr>
      </a:pPr>
      <a:endParaRPr lang="nl-NL"/>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96620388109695"/>
          <c:y val="4.3542359515891249E-2"/>
          <c:w val="0.84964994380268422"/>
          <c:h val="0.31208071907749624"/>
        </c:manualLayout>
      </c:layout>
      <c:barChart>
        <c:barDir val="col"/>
        <c:grouping val="clustered"/>
        <c:varyColors val="0"/>
        <c:ser>
          <c:idx val="0"/>
          <c:order val="0"/>
          <c:spPr>
            <a:solidFill>
              <a:schemeClr val="accent6">
                <a:lumMod val="40000"/>
                <a:lumOff val="60000"/>
              </a:schemeClr>
            </a:solidFill>
            <a:ln>
              <a:noFill/>
            </a:ln>
            <a:effectLst/>
          </c:spPr>
          <c:invertIfNegative val="0"/>
          <c:cat>
            <c:strRef>
              <c:f>'FGND_for_plots (3DDD)'!$A$37:$A$51</c:f>
              <c:strCache>
                <c:ptCount val="15"/>
                <c:pt idx="0">
                  <c:v> replanting</c:v>
                </c:pt>
                <c:pt idx="1">
                  <c:v> water supply from another municipality</c:v>
                </c:pt>
                <c:pt idx="2">
                  <c:v> there is some irrigation</c:v>
                </c:pt>
                <c:pt idx="3">
                  <c:v> boreholes drilled</c:v>
                </c:pt>
                <c:pt idx="4">
                  <c:v> later planting</c:v>
                </c:pt>
                <c:pt idx="5">
                  <c:v> water supply infrastructure installed</c:v>
                </c:pt>
                <c:pt idx="6">
                  <c:v> low rainfall but previous months saw plentiful rain</c:v>
                </c:pt>
                <c:pt idx="7">
                  <c:v> problems with water supply system are fixed</c:v>
                </c:pt>
                <c:pt idx="8">
                  <c:v> (planned?) perennialisation of rivers using reservoir water</c:v>
                </c:pt>
                <c:pt idx="9">
                  <c:v> cisterns being supplied/built</c:v>
                </c:pt>
                <c:pt idx="10">
                  <c:v> groundwater used for supply</c:v>
                </c:pt>
                <c:pt idx="11">
                  <c:v> guidance provided on seed storage and planting (HORA DE PLANTAR programme)</c:v>
                </c:pt>
                <c:pt idx="12">
                  <c:v> increase in participation of agricultural and insurance programmes</c:v>
                </c:pt>
                <c:pt idx="13">
                  <c:v> meeting requested with CMDS about Garantia Safra</c:v>
                </c:pt>
                <c:pt idx="14">
                  <c:v> municipality and competent bodies trying to mitigate drought impacts</c:v>
                </c:pt>
              </c:strCache>
            </c:strRef>
          </c:cat>
          <c:val>
            <c:numRef>
              <c:f>'FGND_for_plots (3DDD)'!$B$37:$B$51</c:f>
              <c:numCache>
                <c:formatCode>General</c:formatCode>
                <c:ptCount val="15"/>
                <c:pt idx="0">
                  <c:v>28</c:v>
                </c:pt>
                <c:pt idx="1">
                  <c:v>14</c:v>
                </c:pt>
                <c:pt idx="2">
                  <c:v>13</c:v>
                </c:pt>
                <c:pt idx="3">
                  <c:v>7</c:v>
                </c:pt>
                <c:pt idx="4">
                  <c:v>5</c:v>
                </c:pt>
                <c:pt idx="5">
                  <c:v>4</c:v>
                </c:pt>
                <c:pt idx="6">
                  <c:v>2</c:v>
                </c:pt>
                <c:pt idx="7">
                  <c:v>2</c:v>
                </c:pt>
                <c:pt idx="8">
                  <c:v>1</c:v>
                </c:pt>
                <c:pt idx="9">
                  <c:v>1</c:v>
                </c:pt>
                <c:pt idx="10">
                  <c:v>1</c:v>
                </c:pt>
                <c:pt idx="11">
                  <c:v>1</c:v>
                </c:pt>
                <c:pt idx="12">
                  <c:v>1</c:v>
                </c:pt>
                <c:pt idx="13">
                  <c:v>1</c:v>
                </c:pt>
                <c:pt idx="14">
                  <c:v>1</c:v>
                </c:pt>
              </c:numCache>
            </c:numRef>
          </c:val>
          <c:extLst>
            <c:ext xmlns:c16="http://schemas.microsoft.com/office/drawing/2014/chart" uri="{C3380CC4-5D6E-409C-BE32-E72D297353CC}">
              <c16:uniqueId val="{00000000-6D51-4C7D-841C-163487CF20D1}"/>
            </c:ext>
          </c:extLst>
        </c:ser>
        <c:dLbls>
          <c:showLegendKey val="0"/>
          <c:showVal val="0"/>
          <c:showCatName val="0"/>
          <c:showSerName val="0"/>
          <c:showPercent val="0"/>
          <c:showBubbleSize val="0"/>
        </c:dLbls>
        <c:gapWidth val="10"/>
        <c:axId val="424925128"/>
        <c:axId val="424920536"/>
      </c:barChart>
      <c:catAx>
        <c:axId val="424925128"/>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8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crossAx val="424920536"/>
        <c:crosses val="autoZero"/>
        <c:auto val="1"/>
        <c:lblAlgn val="ctr"/>
        <c:lblOffset val="100"/>
        <c:noMultiLvlLbl val="0"/>
      </c:catAx>
      <c:valAx>
        <c:axId val="424920536"/>
        <c:scaling>
          <c:orientation val="minMax"/>
        </c:scaling>
        <c:delete val="0"/>
        <c:axPos val="l"/>
        <c:title>
          <c:tx>
            <c:rich>
              <a:bodyPr rot="-54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r>
                  <a:rPr lang="en-GB" sz="900"/>
                  <a:t>Number of occurrences</a:t>
                </a:r>
              </a:p>
            </c:rich>
          </c:tx>
          <c:overlay val="0"/>
          <c:spPr>
            <a:noFill/>
            <a:ln>
              <a:noFill/>
            </a:ln>
            <a:effectLst/>
          </c:spPr>
          <c:txPr>
            <a:bodyPr rot="-54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crossAx val="424925128"/>
        <c:crosses val="autoZero"/>
        <c:crossBetween val="between"/>
      </c:valAx>
      <c:spPr>
        <a:noFill/>
        <a:ln>
          <a:solidFill>
            <a:schemeClr val="tx1"/>
          </a:solid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tx1"/>
          </a:solidFill>
          <a:latin typeface="Arial" panose="020B0604020202020204" pitchFamily="34" charset="0"/>
          <a:cs typeface="Arial" panose="020B0604020202020204" pitchFamily="34" charset="0"/>
        </a:defRPr>
      </a:pPr>
      <a:endParaRPr lang="nl-NL"/>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4666910544228735"/>
          <c:y val="4.3542359515891249E-2"/>
          <c:w val="0.61883133644334209"/>
          <c:h val="0.45970801101531911"/>
        </c:manualLayout>
      </c:layout>
      <c:barChart>
        <c:barDir val="col"/>
        <c:grouping val="clustered"/>
        <c:varyColors val="0"/>
        <c:ser>
          <c:idx val="0"/>
          <c:order val="0"/>
          <c:spPr>
            <a:solidFill>
              <a:schemeClr val="accent4">
                <a:lumMod val="40000"/>
                <a:lumOff val="60000"/>
              </a:schemeClr>
            </a:solidFill>
            <a:ln>
              <a:noFill/>
            </a:ln>
            <a:effectLst/>
          </c:spPr>
          <c:invertIfNegative val="0"/>
          <c:cat>
            <c:strRef>
              <c:f>'FGND_for_plots (3DDD)'!$A$54:$A$58</c:f>
              <c:strCache>
                <c:ptCount val="5"/>
                <c:pt idx="0">
                  <c:v> there are (only?) small irrigation schemes supplied by groundwater</c:v>
                </c:pt>
                <c:pt idx="1">
                  <c:v> no restrictions on reservoir use</c:v>
                </c:pt>
                <c:pt idx="2">
                  <c:v> crop losses not sufficient enough for Garantia Safra payment</c:v>
                </c:pt>
                <c:pt idx="3">
                  <c:v> reservoir water prioritised for human and animal use so no irrigation</c:v>
                </c:pt>
                <c:pt idx="4">
                  <c:v> reservoir working in accordance with particular regulatory framework</c:v>
                </c:pt>
              </c:strCache>
            </c:strRef>
          </c:cat>
          <c:val>
            <c:numRef>
              <c:f>'FGND_for_plots (3DDD)'!$B$54:$B$58</c:f>
              <c:numCache>
                <c:formatCode>General</c:formatCode>
                <c:ptCount val="5"/>
                <c:pt idx="0">
                  <c:v>13</c:v>
                </c:pt>
                <c:pt idx="1">
                  <c:v>2</c:v>
                </c:pt>
                <c:pt idx="2">
                  <c:v>1</c:v>
                </c:pt>
                <c:pt idx="3">
                  <c:v>1</c:v>
                </c:pt>
                <c:pt idx="4">
                  <c:v>1</c:v>
                </c:pt>
              </c:numCache>
            </c:numRef>
          </c:val>
          <c:extLst>
            <c:ext xmlns:c16="http://schemas.microsoft.com/office/drawing/2014/chart" uri="{C3380CC4-5D6E-409C-BE32-E72D297353CC}">
              <c16:uniqueId val="{00000000-86E8-4E19-B32F-AA66D0C5D9FB}"/>
            </c:ext>
          </c:extLst>
        </c:ser>
        <c:dLbls>
          <c:showLegendKey val="0"/>
          <c:showVal val="0"/>
          <c:showCatName val="0"/>
          <c:showSerName val="0"/>
          <c:showPercent val="0"/>
          <c:showBubbleSize val="0"/>
        </c:dLbls>
        <c:gapWidth val="10"/>
        <c:axId val="424925128"/>
        <c:axId val="424920536"/>
      </c:barChart>
      <c:catAx>
        <c:axId val="424925128"/>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8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crossAx val="424920536"/>
        <c:crosses val="autoZero"/>
        <c:auto val="1"/>
        <c:lblAlgn val="ctr"/>
        <c:lblOffset val="100"/>
        <c:noMultiLvlLbl val="0"/>
      </c:catAx>
      <c:valAx>
        <c:axId val="424920536"/>
        <c:scaling>
          <c:orientation val="minMax"/>
        </c:scaling>
        <c:delete val="0"/>
        <c:axPos val="l"/>
        <c:title>
          <c:tx>
            <c:rich>
              <a:bodyPr rot="-54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r>
                  <a:rPr lang="en-GB" sz="900"/>
                  <a:t>Number of occurrences</a:t>
                </a:r>
              </a:p>
            </c:rich>
          </c:tx>
          <c:overlay val="0"/>
          <c:spPr>
            <a:noFill/>
            <a:ln>
              <a:noFill/>
            </a:ln>
            <a:effectLst/>
          </c:spPr>
          <c:txPr>
            <a:bodyPr rot="-54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crossAx val="424925128"/>
        <c:crosses val="autoZero"/>
        <c:crossBetween val="between"/>
        <c:majorUnit val="5"/>
      </c:valAx>
      <c:spPr>
        <a:noFill/>
        <a:ln>
          <a:solidFill>
            <a:schemeClr val="tx1"/>
          </a:solid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tx1"/>
          </a:solidFill>
          <a:latin typeface="Arial" panose="020B0604020202020204" pitchFamily="34" charset="0"/>
          <a:cs typeface="Arial" panose="020B0604020202020204" pitchFamily="34" charset="0"/>
        </a:defRPr>
      </a:pPr>
      <a:endParaRPr lang="nl-NL"/>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96620388109695"/>
          <c:y val="4.3542359515891249E-2"/>
          <c:w val="0.84964994380268422"/>
          <c:h val="0.31208071907749624"/>
        </c:manualLayout>
      </c:layout>
      <c:barChart>
        <c:barDir val="col"/>
        <c:grouping val="clustered"/>
        <c:varyColors val="0"/>
        <c:ser>
          <c:idx val="0"/>
          <c:order val="0"/>
          <c:spPr>
            <a:solidFill>
              <a:schemeClr val="bg1">
                <a:lumMod val="85000"/>
              </a:schemeClr>
            </a:solidFill>
            <a:ln>
              <a:noFill/>
            </a:ln>
            <a:effectLst/>
          </c:spPr>
          <c:invertIfNegative val="0"/>
          <c:cat>
            <c:strRef>
              <c:f>'FGND_for_plots (3DDD)'!$A$61:$A$87</c:f>
              <c:strCache>
                <c:ptCount val="27"/>
                <c:pt idx="0">
                  <c:v> crop types provided</c:v>
                </c:pt>
                <c:pt idx="1">
                  <c:v> related to past conditions</c:v>
                </c:pt>
                <c:pt idx="2">
                  <c:v> rainfall or season timing</c:v>
                </c:pt>
                <c:pt idx="3">
                  <c:v> quantified crop losses</c:v>
                </c:pt>
                <c:pt idx="4">
                  <c:v> quantified rainfall</c:v>
                </c:pt>
                <c:pt idx="5">
                  <c:v> planting timing</c:v>
                </c:pt>
                <c:pt idx="6">
                  <c:v> quantified reservoir level/capacity</c:v>
                </c:pt>
                <c:pt idx="7">
                  <c:v> affected localities</c:v>
                </c:pt>
                <c:pt idx="8">
                  <c:v> % planted area</c:v>
                </c:pt>
                <c:pt idx="9">
                  <c:v> harvesting timing</c:v>
                </c:pt>
                <c:pt idx="10">
                  <c:v> different water sources</c:v>
                </c:pt>
                <c:pt idx="11">
                  <c:v> veranico length</c:v>
                </c:pt>
                <c:pt idx="12">
                  <c:v> source of water trucks</c:v>
                </c:pt>
                <c:pt idx="13">
                  <c:v> seed distribution timing</c:v>
                </c:pt>
                <c:pt idx="14">
                  <c:v> no veranicos occurred</c:v>
                </c:pt>
                <c:pt idx="15">
                  <c:v> advice</c:v>
                </c:pt>
                <c:pt idx="16">
                  <c:v> proportion of municipality affected</c:v>
                </c:pt>
                <c:pt idx="17">
                  <c:v> irrigation type and area</c:v>
                </c:pt>
                <c:pt idx="18">
                  <c:v> quantity of water trucks</c:v>
                </c:pt>
                <c:pt idx="19">
                  <c:v> comment on questionnaire</c:v>
                </c:pt>
                <c:pt idx="20">
                  <c:v> named author of report</c:v>
                </c:pt>
                <c:pt idx="21">
                  <c:v> quantified cisterna level</c:v>
                </c:pt>
                <c:pt idx="22">
                  <c:v> crop losses but not registered on database</c:v>
                </c:pt>
                <c:pt idx="23">
                  <c:v> it was not necessary to pay the Garantia Safra</c:v>
                </c:pt>
                <c:pt idx="24">
                  <c:v> period of water scarcity</c:v>
                </c:pt>
                <c:pt idx="25">
                  <c:v> quantified river flow</c:v>
                </c:pt>
                <c:pt idx="26">
                  <c:v> quantity of communities served by water trucks</c:v>
                </c:pt>
              </c:strCache>
            </c:strRef>
          </c:cat>
          <c:val>
            <c:numRef>
              <c:f>'FGND_for_plots (3DDD)'!$B$61:$B$87</c:f>
              <c:numCache>
                <c:formatCode>General</c:formatCode>
                <c:ptCount val="27"/>
                <c:pt idx="0">
                  <c:v>399</c:v>
                </c:pt>
                <c:pt idx="1">
                  <c:v>251</c:v>
                </c:pt>
                <c:pt idx="2">
                  <c:v>177</c:v>
                </c:pt>
                <c:pt idx="3">
                  <c:v>122</c:v>
                </c:pt>
                <c:pt idx="4">
                  <c:v>109</c:v>
                </c:pt>
                <c:pt idx="5">
                  <c:v>93</c:v>
                </c:pt>
                <c:pt idx="6">
                  <c:v>72</c:v>
                </c:pt>
                <c:pt idx="7">
                  <c:v>60</c:v>
                </c:pt>
                <c:pt idx="8">
                  <c:v>51</c:v>
                </c:pt>
                <c:pt idx="9">
                  <c:v>51</c:v>
                </c:pt>
                <c:pt idx="10">
                  <c:v>39</c:v>
                </c:pt>
                <c:pt idx="11">
                  <c:v>34</c:v>
                </c:pt>
                <c:pt idx="12">
                  <c:v>23</c:v>
                </c:pt>
                <c:pt idx="13">
                  <c:v>13</c:v>
                </c:pt>
                <c:pt idx="14">
                  <c:v>8</c:v>
                </c:pt>
                <c:pt idx="15">
                  <c:v>6</c:v>
                </c:pt>
                <c:pt idx="16">
                  <c:v>6</c:v>
                </c:pt>
                <c:pt idx="17">
                  <c:v>4</c:v>
                </c:pt>
                <c:pt idx="18">
                  <c:v>4</c:v>
                </c:pt>
                <c:pt idx="19">
                  <c:v>3</c:v>
                </c:pt>
                <c:pt idx="20">
                  <c:v>2</c:v>
                </c:pt>
                <c:pt idx="21">
                  <c:v>2</c:v>
                </c:pt>
                <c:pt idx="22">
                  <c:v>1</c:v>
                </c:pt>
                <c:pt idx="23">
                  <c:v>1</c:v>
                </c:pt>
                <c:pt idx="24">
                  <c:v>1</c:v>
                </c:pt>
                <c:pt idx="25">
                  <c:v>1</c:v>
                </c:pt>
                <c:pt idx="26">
                  <c:v>1</c:v>
                </c:pt>
              </c:numCache>
            </c:numRef>
          </c:val>
          <c:extLst>
            <c:ext xmlns:c16="http://schemas.microsoft.com/office/drawing/2014/chart" uri="{C3380CC4-5D6E-409C-BE32-E72D297353CC}">
              <c16:uniqueId val="{00000000-9DEC-42F7-BDC2-5BD03790FB96}"/>
            </c:ext>
          </c:extLst>
        </c:ser>
        <c:dLbls>
          <c:showLegendKey val="0"/>
          <c:showVal val="0"/>
          <c:showCatName val="0"/>
          <c:showSerName val="0"/>
          <c:showPercent val="0"/>
          <c:showBubbleSize val="0"/>
        </c:dLbls>
        <c:gapWidth val="10"/>
        <c:axId val="424925128"/>
        <c:axId val="424920536"/>
      </c:barChart>
      <c:catAx>
        <c:axId val="424925128"/>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8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crossAx val="424920536"/>
        <c:crosses val="autoZero"/>
        <c:auto val="1"/>
        <c:lblAlgn val="ctr"/>
        <c:lblOffset val="100"/>
        <c:noMultiLvlLbl val="0"/>
      </c:catAx>
      <c:valAx>
        <c:axId val="424920536"/>
        <c:scaling>
          <c:orientation val="minMax"/>
          <c:max val="400"/>
        </c:scaling>
        <c:delete val="0"/>
        <c:axPos val="l"/>
        <c:title>
          <c:tx>
            <c:rich>
              <a:bodyPr rot="-54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r>
                  <a:rPr lang="en-GB" sz="900"/>
                  <a:t>Number of occurrences</a:t>
                </a:r>
              </a:p>
            </c:rich>
          </c:tx>
          <c:overlay val="0"/>
          <c:spPr>
            <a:noFill/>
            <a:ln>
              <a:noFill/>
            </a:ln>
            <a:effectLst/>
          </c:spPr>
          <c:txPr>
            <a:bodyPr rot="-54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crossAx val="424925128"/>
        <c:crosses val="autoZero"/>
        <c:crossBetween val="between"/>
      </c:valAx>
      <c:spPr>
        <a:noFill/>
        <a:ln>
          <a:solidFill>
            <a:schemeClr val="tx1"/>
          </a:solid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tx1"/>
          </a:solidFill>
          <a:latin typeface="Arial" panose="020B0604020202020204" pitchFamily="34" charset="0"/>
          <a:cs typeface="Arial" panose="020B0604020202020204" pitchFamily="34" charset="0"/>
        </a:defRPr>
      </a:pPr>
      <a:endParaRPr lang="nl-NL"/>
    </a:p>
  </c:txPr>
  <c:printSettings>
    <c:headerFooter/>
    <c:pageMargins b="0.75" l="0.7" r="0.7" t="0.75" header="0.3" footer="0.3"/>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8767911226282258"/>
          <c:y val="4.3542359515891249E-2"/>
          <c:w val="0.771748575449272"/>
          <c:h val="0.4610553382879311"/>
        </c:manualLayout>
      </c:layout>
      <c:barChart>
        <c:barDir val="col"/>
        <c:grouping val="clustered"/>
        <c:varyColors val="0"/>
        <c:ser>
          <c:idx val="0"/>
          <c:order val="0"/>
          <c:spPr>
            <a:solidFill>
              <a:schemeClr val="tx2">
                <a:lumMod val="40000"/>
                <a:lumOff val="60000"/>
              </a:schemeClr>
            </a:solidFill>
            <a:ln>
              <a:noFill/>
            </a:ln>
            <a:effectLst/>
          </c:spPr>
          <c:invertIfNegative val="0"/>
          <c:cat>
            <c:strRef>
              <c:f>'FGND_for_plots (3DDD)'!$A$90:$A$102</c:f>
              <c:strCache>
                <c:ptCount val="13"/>
                <c:pt idx="0">
                  <c:v> sufficient water volume accumulated during wet season</c:v>
                </c:pt>
                <c:pt idx="1">
                  <c:v> when water will run out</c:v>
                </c:pt>
                <c:pt idx="2">
                  <c:v> crop production will be good</c:v>
                </c:pt>
                <c:pt idx="3">
                  <c:v> there will soon be water scarcity</c:v>
                </c:pt>
                <c:pt idx="4">
                  <c:v> sparse rains will harm crops</c:v>
                </c:pt>
                <c:pt idx="5">
                  <c:v> supply not guaranteed unless much more rain falls</c:v>
                </c:pt>
                <c:pt idx="6">
                  <c:v> water trucks will soon be required</c:v>
                </c:pt>
                <c:pt idx="7">
                  <c:v> when pasture will run out</c:v>
                </c:pt>
                <c:pt idx="8">
                  <c:v> rains will be plentiful</c:v>
                </c:pt>
                <c:pt idx="9">
                  <c:v> if current rains continue then supply will be guaranteed</c:v>
                </c:pt>
                <c:pt idx="10">
                  <c:v> will be a difficult year for producers due to losses</c:v>
                </c:pt>
                <c:pt idx="11">
                  <c:v> crop production will be normal</c:v>
                </c:pt>
                <c:pt idx="12">
                  <c:v> increasing number of communities will require water trucks</c:v>
                </c:pt>
              </c:strCache>
            </c:strRef>
          </c:cat>
          <c:val>
            <c:numRef>
              <c:f>'FGND_for_plots (3DDD)'!$B$90:$B$102</c:f>
              <c:numCache>
                <c:formatCode>General</c:formatCode>
                <c:ptCount val="13"/>
                <c:pt idx="0">
                  <c:v>35</c:v>
                </c:pt>
                <c:pt idx="1">
                  <c:v>31</c:v>
                </c:pt>
                <c:pt idx="2">
                  <c:v>30</c:v>
                </c:pt>
                <c:pt idx="3">
                  <c:v>13</c:v>
                </c:pt>
                <c:pt idx="4">
                  <c:v>6</c:v>
                </c:pt>
                <c:pt idx="5">
                  <c:v>6</c:v>
                </c:pt>
                <c:pt idx="6">
                  <c:v>6</c:v>
                </c:pt>
                <c:pt idx="7">
                  <c:v>6</c:v>
                </c:pt>
                <c:pt idx="8">
                  <c:v>5</c:v>
                </c:pt>
                <c:pt idx="9">
                  <c:v>3</c:v>
                </c:pt>
                <c:pt idx="10">
                  <c:v>3</c:v>
                </c:pt>
                <c:pt idx="11">
                  <c:v>1</c:v>
                </c:pt>
                <c:pt idx="12">
                  <c:v>1</c:v>
                </c:pt>
              </c:numCache>
            </c:numRef>
          </c:val>
          <c:extLst>
            <c:ext xmlns:c16="http://schemas.microsoft.com/office/drawing/2014/chart" uri="{C3380CC4-5D6E-409C-BE32-E72D297353CC}">
              <c16:uniqueId val="{00000000-2652-47C3-9086-BC0AC455F164}"/>
            </c:ext>
          </c:extLst>
        </c:ser>
        <c:dLbls>
          <c:showLegendKey val="0"/>
          <c:showVal val="0"/>
          <c:showCatName val="0"/>
          <c:showSerName val="0"/>
          <c:showPercent val="0"/>
          <c:showBubbleSize val="0"/>
        </c:dLbls>
        <c:gapWidth val="10"/>
        <c:axId val="424925128"/>
        <c:axId val="424920536"/>
      </c:barChart>
      <c:catAx>
        <c:axId val="424925128"/>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8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crossAx val="424920536"/>
        <c:crosses val="autoZero"/>
        <c:auto val="1"/>
        <c:lblAlgn val="ctr"/>
        <c:lblOffset val="100"/>
        <c:noMultiLvlLbl val="0"/>
      </c:catAx>
      <c:valAx>
        <c:axId val="424920536"/>
        <c:scaling>
          <c:orientation val="minMax"/>
        </c:scaling>
        <c:delete val="0"/>
        <c:axPos val="l"/>
        <c:title>
          <c:tx>
            <c:rich>
              <a:bodyPr rot="-54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r>
                  <a:rPr lang="en-GB" sz="900"/>
                  <a:t>Number of occurrences</a:t>
                </a:r>
              </a:p>
            </c:rich>
          </c:tx>
          <c:overlay val="0"/>
          <c:spPr>
            <a:noFill/>
            <a:ln>
              <a:noFill/>
            </a:ln>
            <a:effectLst/>
          </c:spPr>
          <c:txPr>
            <a:bodyPr rot="-54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crossAx val="424925128"/>
        <c:crosses val="autoZero"/>
        <c:crossBetween val="between"/>
      </c:valAx>
      <c:spPr>
        <a:noFill/>
        <a:ln>
          <a:solidFill>
            <a:schemeClr val="tx1"/>
          </a:solid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tx1"/>
          </a:solidFill>
          <a:latin typeface="Arial" panose="020B0604020202020204" pitchFamily="34" charset="0"/>
          <a:cs typeface="Arial" panose="020B0604020202020204" pitchFamily="34" charset="0"/>
        </a:defRPr>
      </a:pPr>
      <a:endParaRPr lang="nl-NL"/>
    </a:p>
  </c:txPr>
  <c:printSettings>
    <c:headerFooter/>
    <c:pageMargins b="0.75" l="0.7" r="0.7" t="0.75" header="0.3" footer="0.3"/>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6074500193504637E-2"/>
          <c:y val="4.3542418648910543E-2"/>
          <c:w val="0.92715639944913064"/>
          <c:h val="0.40685243092677875"/>
        </c:manualLayout>
      </c:layout>
      <c:barChart>
        <c:barDir val="col"/>
        <c:grouping val="clustered"/>
        <c:varyColors val="0"/>
        <c:ser>
          <c:idx val="0"/>
          <c:order val="0"/>
          <c:spPr>
            <a:solidFill>
              <a:srgbClr val="C00000"/>
            </a:solidFill>
            <a:ln>
              <a:noFill/>
            </a:ln>
            <a:effectLst/>
          </c:spPr>
          <c:invertIfNegative val="0"/>
          <c:cat>
            <c:strRef>
              <c:f>'FGND_for_plots (3DDD)'!$A$105:$A$152</c:f>
              <c:strCache>
                <c:ptCount val="48"/>
                <c:pt idx="0">
                  <c:v>Crop losses due to excessive rainfall</c:v>
                </c:pt>
                <c:pt idx="1">
                  <c:v>Rainfall low</c:v>
                </c:pt>
                <c:pt idx="2">
                  <c:v>Crop losses</c:v>
                </c:pt>
                <c:pt idx="3">
                  <c:v>Water trucks necessary in some communities</c:v>
                </c:pt>
                <c:pt idx="4">
                  <c:v>Water scarcity: localised</c:v>
                </c:pt>
                <c:pt idx="5">
                  <c:v>Water for human consumption: low availability</c:v>
                </c:pt>
                <c:pt idx="6">
                  <c:v>Rainfall localised</c:v>
                </c:pt>
                <c:pt idx="7">
                  <c:v>Veranico occurred</c:v>
                </c:pt>
                <c:pt idx="8">
                  <c:v>Reservoirs little replenished</c:v>
                </c:pt>
                <c:pt idx="9">
                  <c:v>Reservoir levels low</c:v>
                </c:pt>
                <c:pt idx="10">
                  <c:v>Crop losses due to pests</c:v>
                </c:pt>
                <c:pt idx="11">
                  <c:v>Water levels low</c:v>
                </c:pt>
                <c:pt idx="12">
                  <c:v>No rainfall</c:v>
                </c:pt>
                <c:pt idx="13">
                  <c:v>Insufficient water for irrigation</c:v>
                </c:pt>
                <c:pt idx="14">
                  <c:v>Water for animal consumption: low availability</c:v>
                </c:pt>
                <c:pt idx="15">
                  <c:v>Reservoirs empty</c:v>
                </c:pt>
                <c:pt idx="16">
                  <c:v>Crop development poor</c:v>
                </c:pt>
                <c:pt idx="17">
                  <c:v>Crop planting reduced or delayed</c:v>
                </c:pt>
                <c:pt idx="18">
                  <c:v>Groundwater level dropping</c:v>
                </c:pt>
                <c:pt idx="19">
                  <c:v>Pasture and forage poor</c:v>
                </c:pt>
                <c:pt idx="20">
                  <c:v>Water scarcity: critical</c:v>
                </c:pt>
                <c:pt idx="21">
                  <c:v>Crop losses high</c:v>
                </c:pt>
                <c:pt idx="22">
                  <c:v>Drought condition worsening</c:v>
                </c:pt>
                <c:pt idx="23">
                  <c:v>Low reservoir levels in external municipality water source</c:v>
                </c:pt>
                <c:pt idx="24">
                  <c:v>Water quality poor</c:v>
                </c:pt>
                <c:pt idx="25">
                  <c:v>Reservoir losses due to excessive evaporation</c:v>
                </c:pt>
                <c:pt idx="26">
                  <c:v>Localised flooding</c:v>
                </c:pt>
                <c:pt idx="27">
                  <c:v>Livestock in poor health</c:v>
                </c:pt>
                <c:pt idx="28">
                  <c:v>Soil moisture low</c:v>
                </c:pt>
                <c:pt idx="29">
                  <c:v>Constant drought (aridity?)</c:v>
                </c:pt>
                <c:pt idx="30">
                  <c:v>Wildfires</c:v>
                </c:pt>
                <c:pt idx="31">
                  <c:v>Water supply rationing</c:v>
                </c:pt>
                <c:pt idx="32">
                  <c:v>High production costs</c:v>
                </c:pt>
                <c:pt idx="33">
                  <c:v>Livestock farmers suffering</c:v>
                </c:pt>
                <c:pt idx="34">
                  <c:v>Urban water supply difficulties</c:v>
                </c:pt>
                <c:pt idx="35">
                  <c:v>Dairy production reduced</c:v>
                </c:pt>
                <c:pt idx="36">
                  <c:v>High costs of rice, meat, corn and soy derivatives for animal feed</c:v>
                </c:pt>
                <c:pt idx="37">
                  <c:v>Worrying situation</c:v>
                </c:pt>
                <c:pt idx="38">
                  <c:v>Very high temperature</c:v>
                </c:pt>
                <c:pt idx="39">
                  <c:v>State of emergency due to heavy rain and some dams broke</c:v>
                </c:pt>
                <c:pt idx="40">
                  <c:v>Farmers experiencing decreasing capital</c:v>
                </c:pt>
                <c:pt idx="41">
                  <c:v>Wells dried up</c:v>
                </c:pt>
                <c:pt idx="42">
                  <c:v>River stopped flowing</c:v>
                </c:pt>
                <c:pt idx="43">
                  <c:v>Fish farm production reduced</c:v>
                </c:pt>
                <c:pt idx="44">
                  <c:v>Loss of income</c:v>
                </c:pt>
                <c:pt idx="45">
                  <c:v>Migration of rural producers to cities</c:v>
                </c:pt>
                <c:pt idx="46">
                  <c:v>Reduced economy</c:v>
                </c:pt>
                <c:pt idx="47">
                  <c:v>Social impacts</c:v>
                </c:pt>
              </c:strCache>
            </c:strRef>
          </c:cat>
          <c:val>
            <c:numRef>
              <c:f>'FGND_for_plots (3DDD)'!$B$105:$B$152</c:f>
              <c:numCache>
                <c:formatCode>General</c:formatCode>
                <c:ptCount val="48"/>
                <c:pt idx="0">
                  <c:v>238</c:v>
                </c:pt>
                <c:pt idx="1">
                  <c:v>222</c:v>
                </c:pt>
                <c:pt idx="2">
                  <c:v>210</c:v>
                </c:pt>
                <c:pt idx="3">
                  <c:v>206</c:v>
                </c:pt>
                <c:pt idx="4">
                  <c:v>175</c:v>
                </c:pt>
                <c:pt idx="5">
                  <c:v>159</c:v>
                </c:pt>
                <c:pt idx="6">
                  <c:v>139</c:v>
                </c:pt>
                <c:pt idx="7">
                  <c:v>131</c:v>
                </c:pt>
                <c:pt idx="8">
                  <c:v>119</c:v>
                </c:pt>
                <c:pt idx="9">
                  <c:v>113</c:v>
                </c:pt>
                <c:pt idx="10">
                  <c:v>107</c:v>
                </c:pt>
                <c:pt idx="11">
                  <c:v>105</c:v>
                </c:pt>
                <c:pt idx="12">
                  <c:v>101</c:v>
                </c:pt>
                <c:pt idx="13">
                  <c:v>66</c:v>
                </c:pt>
                <c:pt idx="14">
                  <c:v>63</c:v>
                </c:pt>
                <c:pt idx="15">
                  <c:v>45</c:v>
                </c:pt>
                <c:pt idx="16">
                  <c:v>44</c:v>
                </c:pt>
                <c:pt idx="17">
                  <c:v>39</c:v>
                </c:pt>
                <c:pt idx="18">
                  <c:v>37</c:v>
                </c:pt>
                <c:pt idx="19">
                  <c:v>32</c:v>
                </c:pt>
                <c:pt idx="20">
                  <c:v>29</c:v>
                </c:pt>
                <c:pt idx="21">
                  <c:v>28</c:v>
                </c:pt>
                <c:pt idx="22">
                  <c:v>26</c:v>
                </c:pt>
                <c:pt idx="23">
                  <c:v>19</c:v>
                </c:pt>
                <c:pt idx="24">
                  <c:v>18</c:v>
                </c:pt>
                <c:pt idx="25">
                  <c:v>18</c:v>
                </c:pt>
                <c:pt idx="26">
                  <c:v>16</c:v>
                </c:pt>
                <c:pt idx="27">
                  <c:v>15</c:v>
                </c:pt>
                <c:pt idx="28">
                  <c:v>13</c:v>
                </c:pt>
                <c:pt idx="29">
                  <c:v>11</c:v>
                </c:pt>
                <c:pt idx="30">
                  <c:v>8</c:v>
                </c:pt>
                <c:pt idx="31">
                  <c:v>7</c:v>
                </c:pt>
                <c:pt idx="32">
                  <c:v>6</c:v>
                </c:pt>
                <c:pt idx="33">
                  <c:v>4</c:v>
                </c:pt>
                <c:pt idx="34">
                  <c:v>4</c:v>
                </c:pt>
                <c:pt idx="35">
                  <c:v>3</c:v>
                </c:pt>
                <c:pt idx="36">
                  <c:v>3</c:v>
                </c:pt>
                <c:pt idx="37">
                  <c:v>3</c:v>
                </c:pt>
                <c:pt idx="38">
                  <c:v>2</c:v>
                </c:pt>
                <c:pt idx="39">
                  <c:v>2</c:v>
                </c:pt>
                <c:pt idx="40">
                  <c:v>2</c:v>
                </c:pt>
                <c:pt idx="41">
                  <c:v>2</c:v>
                </c:pt>
                <c:pt idx="42">
                  <c:v>2</c:v>
                </c:pt>
                <c:pt idx="43">
                  <c:v>1</c:v>
                </c:pt>
                <c:pt idx="44">
                  <c:v>1</c:v>
                </c:pt>
                <c:pt idx="45">
                  <c:v>1</c:v>
                </c:pt>
                <c:pt idx="46">
                  <c:v>1</c:v>
                </c:pt>
                <c:pt idx="47">
                  <c:v>1</c:v>
                </c:pt>
              </c:numCache>
            </c:numRef>
          </c:val>
          <c:extLst>
            <c:ext xmlns:c16="http://schemas.microsoft.com/office/drawing/2014/chart" uri="{C3380CC4-5D6E-409C-BE32-E72D297353CC}">
              <c16:uniqueId val="{00000000-BF2F-423D-B2FC-5E53D2ED93F5}"/>
            </c:ext>
          </c:extLst>
        </c:ser>
        <c:dLbls>
          <c:showLegendKey val="0"/>
          <c:showVal val="0"/>
          <c:showCatName val="0"/>
          <c:showSerName val="0"/>
          <c:showPercent val="0"/>
          <c:showBubbleSize val="0"/>
        </c:dLbls>
        <c:gapWidth val="10"/>
        <c:axId val="424925128"/>
        <c:axId val="424920536"/>
      </c:barChart>
      <c:catAx>
        <c:axId val="424925128"/>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8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crossAx val="424920536"/>
        <c:crosses val="autoZero"/>
        <c:auto val="1"/>
        <c:lblAlgn val="ctr"/>
        <c:lblOffset val="100"/>
        <c:noMultiLvlLbl val="0"/>
      </c:catAx>
      <c:valAx>
        <c:axId val="424920536"/>
        <c:scaling>
          <c:orientation val="minMax"/>
        </c:scaling>
        <c:delete val="0"/>
        <c:axPos val="l"/>
        <c:title>
          <c:tx>
            <c:rich>
              <a:bodyPr rot="-54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r>
                  <a:rPr lang="en-GB" sz="900"/>
                  <a:t>Number of occurrences</a:t>
                </a:r>
              </a:p>
            </c:rich>
          </c:tx>
          <c:overlay val="0"/>
          <c:spPr>
            <a:noFill/>
            <a:ln>
              <a:noFill/>
            </a:ln>
            <a:effectLst/>
          </c:spPr>
          <c:txPr>
            <a:bodyPr rot="-54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crossAx val="424925128"/>
        <c:crosses val="autoZero"/>
        <c:crossBetween val="between"/>
      </c:valAx>
      <c:spPr>
        <a:noFill/>
        <a:ln>
          <a:solidFill>
            <a:schemeClr val="tx1"/>
          </a:solid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tx1"/>
          </a:solidFill>
          <a:latin typeface="Arial" panose="020B0604020202020204" pitchFamily="34" charset="0"/>
          <a:cs typeface="Arial" panose="020B0604020202020204" pitchFamily="34" charset="0"/>
        </a:defRPr>
      </a:pPr>
      <a:endParaRPr lang="nl-NL"/>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96620388109695"/>
          <c:y val="4.3542359515891249E-2"/>
          <c:w val="0.84964994380268422"/>
          <c:h val="0.31208071907749624"/>
        </c:manualLayout>
      </c:layout>
      <c:barChart>
        <c:barDir val="col"/>
        <c:grouping val="clustered"/>
        <c:varyColors val="0"/>
        <c:ser>
          <c:idx val="0"/>
          <c:order val="0"/>
          <c:spPr>
            <a:solidFill>
              <a:schemeClr val="bg1">
                <a:lumMod val="85000"/>
              </a:schemeClr>
            </a:solidFill>
            <a:ln>
              <a:noFill/>
            </a:ln>
            <a:effectLst/>
          </c:spPr>
          <c:invertIfNegative val="0"/>
          <c:cat>
            <c:strRef>
              <c:f>'FGND_for_plots (3DDD) (2)'!$A$61:$A$87</c:f>
              <c:strCache>
                <c:ptCount val="27"/>
                <c:pt idx="0">
                  <c:v> crop types provided</c:v>
                </c:pt>
                <c:pt idx="1">
                  <c:v> related to past conditions</c:v>
                </c:pt>
                <c:pt idx="2">
                  <c:v> rainfall or season timing</c:v>
                </c:pt>
                <c:pt idx="3">
                  <c:v> quantified crop losses</c:v>
                </c:pt>
                <c:pt idx="4">
                  <c:v> quantified rainfall</c:v>
                </c:pt>
                <c:pt idx="5">
                  <c:v> planting timing</c:v>
                </c:pt>
                <c:pt idx="6">
                  <c:v> quantified reservoir level/capacity</c:v>
                </c:pt>
                <c:pt idx="7">
                  <c:v> affected localities</c:v>
                </c:pt>
                <c:pt idx="8">
                  <c:v> % planted area</c:v>
                </c:pt>
                <c:pt idx="9">
                  <c:v> harvesting timing</c:v>
                </c:pt>
                <c:pt idx="10">
                  <c:v> different water sources</c:v>
                </c:pt>
                <c:pt idx="11">
                  <c:v> veranico length</c:v>
                </c:pt>
                <c:pt idx="12">
                  <c:v> source of water trucks</c:v>
                </c:pt>
                <c:pt idx="13">
                  <c:v> seed distribution timing</c:v>
                </c:pt>
                <c:pt idx="14">
                  <c:v> no veranicos occurred</c:v>
                </c:pt>
                <c:pt idx="15">
                  <c:v> advice</c:v>
                </c:pt>
                <c:pt idx="16">
                  <c:v> proportion of municipality affected</c:v>
                </c:pt>
                <c:pt idx="17">
                  <c:v> irrigation type and area</c:v>
                </c:pt>
                <c:pt idx="18">
                  <c:v> quantity of water trucks</c:v>
                </c:pt>
                <c:pt idx="19">
                  <c:v> comment on questionnaire</c:v>
                </c:pt>
                <c:pt idx="20">
                  <c:v> named author of report</c:v>
                </c:pt>
                <c:pt idx="21">
                  <c:v> quantified cisterna level</c:v>
                </c:pt>
                <c:pt idx="22">
                  <c:v> crop losses but not registered on database</c:v>
                </c:pt>
                <c:pt idx="23">
                  <c:v> it was not necessary to pay the Garantia Safra</c:v>
                </c:pt>
                <c:pt idx="24">
                  <c:v> period of water scarcity</c:v>
                </c:pt>
                <c:pt idx="25">
                  <c:v> quantified river flow</c:v>
                </c:pt>
                <c:pt idx="26">
                  <c:v> quantity of communities served by water trucks</c:v>
                </c:pt>
              </c:strCache>
            </c:strRef>
          </c:cat>
          <c:val>
            <c:numRef>
              <c:f>'FGND_for_plots (3DDD) (2)'!$B$61:$B$87</c:f>
              <c:numCache>
                <c:formatCode>General</c:formatCode>
                <c:ptCount val="27"/>
                <c:pt idx="0">
                  <c:v>399</c:v>
                </c:pt>
                <c:pt idx="1">
                  <c:v>251</c:v>
                </c:pt>
                <c:pt idx="2">
                  <c:v>177</c:v>
                </c:pt>
                <c:pt idx="3">
                  <c:v>122</c:v>
                </c:pt>
                <c:pt idx="4">
                  <c:v>109</c:v>
                </c:pt>
                <c:pt idx="5">
                  <c:v>93</c:v>
                </c:pt>
                <c:pt idx="6">
                  <c:v>72</c:v>
                </c:pt>
                <c:pt idx="7">
                  <c:v>60</c:v>
                </c:pt>
                <c:pt idx="8">
                  <c:v>51</c:v>
                </c:pt>
                <c:pt idx="9">
                  <c:v>51</c:v>
                </c:pt>
                <c:pt idx="10">
                  <c:v>39</c:v>
                </c:pt>
                <c:pt idx="11">
                  <c:v>34</c:v>
                </c:pt>
                <c:pt idx="12">
                  <c:v>23</c:v>
                </c:pt>
                <c:pt idx="13">
                  <c:v>13</c:v>
                </c:pt>
                <c:pt idx="14">
                  <c:v>8</c:v>
                </c:pt>
                <c:pt idx="15">
                  <c:v>6</c:v>
                </c:pt>
                <c:pt idx="16">
                  <c:v>6</c:v>
                </c:pt>
                <c:pt idx="17">
                  <c:v>4</c:v>
                </c:pt>
                <c:pt idx="18">
                  <c:v>4</c:v>
                </c:pt>
                <c:pt idx="19">
                  <c:v>3</c:v>
                </c:pt>
                <c:pt idx="20">
                  <c:v>2</c:v>
                </c:pt>
                <c:pt idx="21">
                  <c:v>2</c:v>
                </c:pt>
                <c:pt idx="22">
                  <c:v>1</c:v>
                </c:pt>
                <c:pt idx="23">
                  <c:v>1</c:v>
                </c:pt>
                <c:pt idx="24">
                  <c:v>1</c:v>
                </c:pt>
                <c:pt idx="25">
                  <c:v>1</c:v>
                </c:pt>
                <c:pt idx="26">
                  <c:v>1</c:v>
                </c:pt>
              </c:numCache>
            </c:numRef>
          </c:val>
          <c:extLst>
            <c:ext xmlns:c16="http://schemas.microsoft.com/office/drawing/2014/chart" uri="{C3380CC4-5D6E-409C-BE32-E72D297353CC}">
              <c16:uniqueId val="{00000000-F284-4C3C-BC0B-A666DBCE26BF}"/>
            </c:ext>
          </c:extLst>
        </c:ser>
        <c:dLbls>
          <c:showLegendKey val="0"/>
          <c:showVal val="0"/>
          <c:showCatName val="0"/>
          <c:showSerName val="0"/>
          <c:showPercent val="0"/>
          <c:showBubbleSize val="0"/>
        </c:dLbls>
        <c:gapWidth val="10"/>
        <c:axId val="424925128"/>
        <c:axId val="424920536"/>
      </c:barChart>
      <c:catAx>
        <c:axId val="424925128"/>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8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crossAx val="424920536"/>
        <c:crosses val="autoZero"/>
        <c:auto val="1"/>
        <c:lblAlgn val="ctr"/>
        <c:lblOffset val="100"/>
        <c:noMultiLvlLbl val="0"/>
      </c:catAx>
      <c:valAx>
        <c:axId val="424920536"/>
        <c:scaling>
          <c:orientation val="minMax"/>
          <c:max val="400"/>
        </c:scaling>
        <c:delete val="0"/>
        <c:axPos val="l"/>
        <c:title>
          <c:tx>
            <c:rich>
              <a:bodyPr rot="-54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r>
                  <a:rPr lang="en-GB" sz="900"/>
                  <a:t>Number of occurrences</a:t>
                </a:r>
              </a:p>
            </c:rich>
          </c:tx>
          <c:overlay val="0"/>
          <c:spPr>
            <a:noFill/>
            <a:ln>
              <a:noFill/>
            </a:ln>
            <a:effectLst/>
          </c:spPr>
          <c:txPr>
            <a:bodyPr rot="-54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crossAx val="424925128"/>
        <c:crosses val="autoZero"/>
        <c:crossBetween val="between"/>
      </c:valAx>
      <c:spPr>
        <a:noFill/>
        <a:ln>
          <a:solidFill>
            <a:schemeClr val="tx1"/>
          </a:solid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tx1"/>
          </a:solidFill>
          <a:latin typeface="Arial" panose="020B0604020202020204" pitchFamily="34" charset="0"/>
          <a:cs typeface="Arial" panose="020B0604020202020204" pitchFamily="34" charset="0"/>
        </a:defRPr>
      </a:pPr>
      <a:endParaRPr lang="nl-NL"/>
    </a:p>
  </c:txPr>
  <c:printSettings>
    <c:headerFooter/>
    <c:pageMargins b="0.75" l="0.7" r="0.7" t="0.75" header="0.3" footer="0.3"/>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328977752717231"/>
          <c:y val="4.3542359515891249E-2"/>
          <c:w val="0.79968864113158289"/>
          <c:h val="0.40685243092677875"/>
        </c:manualLayout>
      </c:layout>
      <c:barChart>
        <c:barDir val="col"/>
        <c:grouping val="clustered"/>
        <c:varyColors val="0"/>
        <c:ser>
          <c:idx val="0"/>
          <c:order val="0"/>
          <c:spPr>
            <a:solidFill>
              <a:schemeClr val="accent6">
                <a:lumMod val="75000"/>
              </a:schemeClr>
            </a:solidFill>
            <a:ln>
              <a:noFill/>
            </a:ln>
            <a:effectLst/>
          </c:spPr>
          <c:invertIfNegative val="0"/>
          <c:cat>
            <c:strRef>
              <c:f>'FGND_for_plots (3DDD)'!$A$163:$A$187</c:f>
              <c:strCache>
                <c:ptCount val="25"/>
                <c:pt idx="0">
                  <c:v>No problems due to drought</c:v>
                </c:pt>
                <c:pt idx="1">
                  <c:v>No water access problems due to drought</c:v>
                </c:pt>
                <c:pt idx="2">
                  <c:v>Rainfall plentiful</c:v>
                </c:pt>
                <c:pt idx="3">
                  <c:v>Water reserves for humans are good</c:v>
                </c:pt>
                <c:pt idx="4">
                  <c:v>Water reserves for animals are good</c:v>
                </c:pt>
                <c:pt idx="5">
                  <c:v>Reservoirs replenished</c:v>
                </c:pt>
                <c:pt idx="6">
                  <c:v>Reservoirs full</c:v>
                </c:pt>
                <c:pt idx="7">
                  <c:v>Crops developing well</c:v>
                </c:pt>
                <c:pt idx="8">
                  <c:v>Pasture and forage developing well</c:v>
                </c:pt>
                <c:pt idx="9">
                  <c:v>Reservoir levels good</c:v>
                </c:pt>
                <c:pt idx="10">
                  <c:v>Rainfall well distributed</c:v>
                </c:pt>
                <c:pt idx="11">
                  <c:v>No crop losses</c:v>
                </c:pt>
                <c:pt idx="12">
                  <c:v>River flow good</c:v>
                </c:pt>
                <c:pt idx="13">
                  <c:v>No social impact (due to social programmes)</c:v>
                </c:pt>
                <c:pt idx="14">
                  <c:v>Drought condition improving</c:v>
                </c:pt>
                <c:pt idx="15">
                  <c:v>Groundwater levels good</c:v>
                </c:pt>
                <c:pt idx="16">
                  <c:v>Soil moisture condition good</c:v>
                </c:pt>
                <c:pt idx="17">
                  <c:v>Crop losses acceptably low</c:v>
                </c:pt>
                <c:pt idx="18">
                  <c:v>Water levels good</c:v>
                </c:pt>
                <c:pt idx="19">
                  <c:v>Water levels reasonable</c:v>
                </c:pt>
                <c:pt idx="20">
                  <c:v>Harvest good</c:v>
                </c:pt>
                <c:pt idx="21">
                  <c:v>Water access problems alleviated</c:v>
                </c:pt>
                <c:pt idx="22">
                  <c:v>Water reserves for irrigation is good</c:v>
                </c:pt>
                <c:pt idx="23">
                  <c:v>Water trucks not needed</c:v>
                </c:pt>
                <c:pt idx="24">
                  <c:v>Livestock in good health</c:v>
                </c:pt>
              </c:strCache>
            </c:strRef>
          </c:cat>
          <c:val>
            <c:numRef>
              <c:f>'FGND_for_plots (3DDD)'!$B$163:$B$187</c:f>
              <c:numCache>
                <c:formatCode>General</c:formatCode>
                <c:ptCount val="25"/>
                <c:pt idx="0">
                  <c:v>705</c:v>
                </c:pt>
                <c:pt idx="1">
                  <c:v>427</c:v>
                </c:pt>
                <c:pt idx="2">
                  <c:v>133</c:v>
                </c:pt>
                <c:pt idx="3">
                  <c:v>108</c:v>
                </c:pt>
                <c:pt idx="4">
                  <c:v>100</c:v>
                </c:pt>
                <c:pt idx="5">
                  <c:v>93</c:v>
                </c:pt>
                <c:pt idx="6">
                  <c:v>70</c:v>
                </c:pt>
                <c:pt idx="7">
                  <c:v>65</c:v>
                </c:pt>
                <c:pt idx="8">
                  <c:v>55</c:v>
                </c:pt>
                <c:pt idx="9">
                  <c:v>53</c:v>
                </c:pt>
                <c:pt idx="10">
                  <c:v>50</c:v>
                </c:pt>
                <c:pt idx="11">
                  <c:v>32</c:v>
                </c:pt>
                <c:pt idx="12">
                  <c:v>32</c:v>
                </c:pt>
                <c:pt idx="13">
                  <c:v>29</c:v>
                </c:pt>
                <c:pt idx="14">
                  <c:v>27</c:v>
                </c:pt>
                <c:pt idx="15">
                  <c:v>15</c:v>
                </c:pt>
                <c:pt idx="16">
                  <c:v>11</c:v>
                </c:pt>
                <c:pt idx="17">
                  <c:v>9</c:v>
                </c:pt>
                <c:pt idx="18">
                  <c:v>8</c:v>
                </c:pt>
                <c:pt idx="19">
                  <c:v>6</c:v>
                </c:pt>
                <c:pt idx="20">
                  <c:v>7</c:v>
                </c:pt>
                <c:pt idx="21">
                  <c:v>4</c:v>
                </c:pt>
                <c:pt idx="22">
                  <c:v>3</c:v>
                </c:pt>
                <c:pt idx="23">
                  <c:v>3</c:v>
                </c:pt>
                <c:pt idx="24">
                  <c:v>1</c:v>
                </c:pt>
              </c:numCache>
            </c:numRef>
          </c:val>
          <c:extLst>
            <c:ext xmlns:c16="http://schemas.microsoft.com/office/drawing/2014/chart" uri="{C3380CC4-5D6E-409C-BE32-E72D297353CC}">
              <c16:uniqueId val="{00000000-7D36-47BE-9822-448747AE9671}"/>
            </c:ext>
          </c:extLst>
        </c:ser>
        <c:dLbls>
          <c:showLegendKey val="0"/>
          <c:showVal val="0"/>
          <c:showCatName val="0"/>
          <c:showSerName val="0"/>
          <c:showPercent val="0"/>
          <c:showBubbleSize val="0"/>
        </c:dLbls>
        <c:gapWidth val="10"/>
        <c:axId val="424925128"/>
        <c:axId val="424920536"/>
      </c:barChart>
      <c:catAx>
        <c:axId val="424925128"/>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8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crossAx val="424920536"/>
        <c:crosses val="autoZero"/>
        <c:auto val="1"/>
        <c:lblAlgn val="ctr"/>
        <c:lblOffset val="100"/>
        <c:noMultiLvlLbl val="0"/>
      </c:catAx>
      <c:valAx>
        <c:axId val="424920536"/>
        <c:scaling>
          <c:orientation val="minMax"/>
        </c:scaling>
        <c:delete val="0"/>
        <c:axPos val="l"/>
        <c:title>
          <c:tx>
            <c:rich>
              <a:bodyPr rot="-54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r>
                  <a:rPr lang="en-GB" sz="900"/>
                  <a:t>Number of occurrences</a:t>
                </a:r>
              </a:p>
            </c:rich>
          </c:tx>
          <c:overlay val="0"/>
          <c:spPr>
            <a:noFill/>
            <a:ln>
              <a:noFill/>
            </a:ln>
            <a:effectLst/>
          </c:spPr>
          <c:txPr>
            <a:bodyPr rot="-54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crossAx val="424925128"/>
        <c:crosses val="autoZero"/>
        <c:crossBetween val="between"/>
      </c:valAx>
      <c:spPr>
        <a:noFill/>
        <a:ln>
          <a:solidFill>
            <a:schemeClr val="tx1"/>
          </a:solid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tx1"/>
          </a:solidFill>
          <a:latin typeface="Arial" panose="020B0604020202020204" pitchFamily="34" charset="0"/>
          <a:cs typeface="Arial" panose="020B0604020202020204" pitchFamily="34" charset="0"/>
        </a:defRPr>
      </a:pPr>
      <a:endParaRPr lang="nl-NL"/>
    </a:p>
  </c:txPr>
  <c:printSettings>
    <c:headerFooter/>
    <c:pageMargins b="0.75" l="0.7" r="0.7" t="0.75" header="0.3" footer="0.3"/>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7834759367138884"/>
          <c:y val="4.8407212932900845E-2"/>
          <c:w val="0.68395629220177412"/>
          <c:h val="0.45063478589957107"/>
        </c:manualLayout>
      </c:layout>
      <c:barChart>
        <c:barDir val="col"/>
        <c:grouping val="clustered"/>
        <c:varyColors val="0"/>
        <c:ser>
          <c:idx val="0"/>
          <c:order val="0"/>
          <c:spPr>
            <a:solidFill>
              <a:schemeClr val="accent6">
                <a:lumMod val="75000"/>
              </a:schemeClr>
            </a:solidFill>
            <a:ln>
              <a:noFill/>
            </a:ln>
            <a:effectLst/>
          </c:spPr>
          <c:invertIfNegative val="0"/>
          <c:dPt>
            <c:idx val="0"/>
            <c:invertIfNegative val="0"/>
            <c:bubble3D val="0"/>
            <c:spPr>
              <a:solidFill>
                <a:srgbClr val="C00000"/>
              </a:solidFill>
              <a:ln>
                <a:noFill/>
              </a:ln>
              <a:effectLst/>
            </c:spPr>
            <c:extLst>
              <c:ext xmlns:c16="http://schemas.microsoft.com/office/drawing/2014/chart" uri="{C3380CC4-5D6E-409C-BE32-E72D297353CC}">
                <c16:uniqueId val="{00000001-83F7-4223-A24E-3C591FF6DDFB}"/>
              </c:ext>
            </c:extLst>
          </c:dPt>
          <c:dPt>
            <c:idx val="2"/>
            <c:invertIfNegative val="0"/>
            <c:bubble3D val="0"/>
            <c:spPr>
              <a:solidFill>
                <a:srgbClr val="C00000"/>
              </a:solidFill>
              <a:ln>
                <a:noFill/>
              </a:ln>
              <a:effectLst/>
            </c:spPr>
            <c:extLst>
              <c:ext xmlns:c16="http://schemas.microsoft.com/office/drawing/2014/chart" uri="{C3380CC4-5D6E-409C-BE32-E72D297353CC}">
                <c16:uniqueId val="{00000003-83F7-4223-A24E-3C591FF6DDFB}"/>
              </c:ext>
            </c:extLst>
          </c:dPt>
          <c:dPt>
            <c:idx val="3"/>
            <c:invertIfNegative val="0"/>
            <c:bubble3D val="0"/>
            <c:spPr>
              <a:solidFill>
                <a:srgbClr val="C00000"/>
              </a:solidFill>
              <a:ln>
                <a:noFill/>
              </a:ln>
              <a:effectLst/>
            </c:spPr>
            <c:extLst>
              <c:ext xmlns:c16="http://schemas.microsoft.com/office/drawing/2014/chart" uri="{C3380CC4-5D6E-409C-BE32-E72D297353CC}">
                <c16:uniqueId val="{00000005-83F7-4223-A24E-3C591FF6DDFB}"/>
              </c:ext>
            </c:extLst>
          </c:dPt>
          <c:dPt>
            <c:idx val="7"/>
            <c:invertIfNegative val="0"/>
            <c:bubble3D val="0"/>
            <c:spPr>
              <a:solidFill>
                <a:srgbClr val="C00000"/>
              </a:solidFill>
              <a:ln>
                <a:noFill/>
              </a:ln>
              <a:effectLst/>
            </c:spPr>
            <c:extLst>
              <c:ext xmlns:c16="http://schemas.microsoft.com/office/drawing/2014/chart" uri="{C3380CC4-5D6E-409C-BE32-E72D297353CC}">
                <c16:uniqueId val="{00000007-83F7-4223-A24E-3C591FF6DDFB}"/>
              </c:ext>
            </c:extLst>
          </c:dPt>
          <c:dPt>
            <c:idx val="8"/>
            <c:invertIfNegative val="0"/>
            <c:bubble3D val="0"/>
            <c:spPr>
              <a:solidFill>
                <a:srgbClr val="C00000"/>
              </a:solidFill>
              <a:ln>
                <a:noFill/>
              </a:ln>
              <a:effectLst/>
            </c:spPr>
            <c:extLst>
              <c:ext xmlns:c16="http://schemas.microsoft.com/office/drawing/2014/chart" uri="{C3380CC4-5D6E-409C-BE32-E72D297353CC}">
                <c16:uniqueId val="{0000000E-83F7-4223-A24E-3C591FF6DDFB}"/>
              </c:ext>
            </c:extLst>
          </c:dPt>
          <c:dPt>
            <c:idx val="9"/>
            <c:invertIfNegative val="0"/>
            <c:bubble3D val="0"/>
            <c:spPr>
              <a:solidFill>
                <a:srgbClr val="C00000"/>
              </a:solidFill>
              <a:ln>
                <a:noFill/>
              </a:ln>
              <a:effectLst/>
            </c:spPr>
            <c:extLst>
              <c:ext xmlns:c16="http://schemas.microsoft.com/office/drawing/2014/chart" uri="{C3380CC4-5D6E-409C-BE32-E72D297353CC}">
                <c16:uniqueId val="{00000009-83F7-4223-A24E-3C591FF6DDFB}"/>
              </c:ext>
            </c:extLst>
          </c:dPt>
          <c:dPt>
            <c:idx val="10"/>
            <c:invertIfNegative val="0"/>
            <c:bubble3D val="0"/>
            <c:spPr>
              <a:solidFill>
                <a:srgbClr val="C00000"/>
              </a:solidFill>
              <a:ln>
                <a:noFill/>
              </a:ln>
              <a:effectLst/>
            </c:spPr>
            <c:extLst>
              <c:ext xmlns:c16="http://schemas.microsoft.com/office/drawing/2014/chart" uri="{C3380CC4-5D6E-409C-BE32-E72D297353CC}">
                <c16:uniqueId val="{0000000B-83F7-4223-A24E-3C591FF6DDFB}"/>
              </c:ext>
            </c:extLst>
          </c:dPt>
          <c:cat>
            <c:strRef>
              <c:f>'FGND_for_plots (3DDD)'!$A$199:$A$207</c:f>
              <c:strCache>
                <c:ptCount val="9"/>
                <c:pt idx="0">
                  <c:v>Water access impacts</c:v>
                </c:pt>
                <c:pt idx="1">
                  <c:v>No problem</c:v>
                </c:pt>
                <c:pt idx="2">
                  <c:v>Agricultural impacts</c:v>
                </c:pt>
                <c:pt idx="3">
                  <c:v>Insufficient rainfall</c:v>
                </c:pt>
                <c:pt idx="4">
                  <c:v>Water situation good</c:v>
                </c:pt>
                <c:pt idx="5">
                  <c:v>Good rain</c:v>
                </c:pt>
                <c:pt idx="6">
                  <c:v>Agricultural production good</c:v>
                </c:pt>
                <c:pt idx="7">
                  <c:v>Socioeconomic and environmental impacts</c:v>
                </c:pt>
                <c:pt idx="8">
                  <c:v>Flooding</c:v>
                </c:pt>
              </c:strCache>
            </c:strRef>
          </c:cat>
          <c:val>
            <c:numRef>
              <c:f>'FGND_for_plots (3DDD)'!$B$199:$B$207</c:f>
              <c:numCache>
                <c:formatCode>General</c:formatCode>
                <c:ptCount val="9"/>
                <c:pt idx="0">
                  <c:v>1187</c:v>
                </c:pt>
                <c:pt idx="1">
                  <c:v>1161</c:v>
                </c:pt>
                <c:pt idx="2">
                  <c:v>719</c:v>
                </c:pt>
                <c:pt idx="3">
                  <c:v>606</c:v>
                </c:pt>
                <c:pt idx="4">
                  <c:v>495</c:v>
                </c:pt>
                <c:pt idx="5">
                  <c:v>183</c:v>
                </c:pt>
                <c:pt idx="6">
                  <c:v>169</c:v>
                </c:pt>
                <c:pt idx="7">
                  <c:v>28</c:v>
                </c:pt>
                <c:pt idx="8">
                  <c:v>18</c:v>
                </c:pt>
              </c:numCache>
            </c:numRef>
          </c:val>
          <c:extLst>
            <c:ext xmlns:c16="http://schemas.microsoft.com/office/drawing/2014/chart" uri="{C3380CC4-5D6E-409C-BE32-E72D297353CC}">
              <c16:uniqueId val="{0000000C-83F7-4223-A24E-3C591FF6DDFB}"/>
            </c:ext>
          </c:extLst>
        </c:ser>
        <c:dLbls>
          <c:showLegendKey val="0"/>
          <c:showVal val="0"/>
          <c:showCatName val="0"/>
          <c:showSerName val="0"/>
          <c:showPercent val="0"/>
          <c:showBubbleSize val="0"/>
        </c:dLbls>
        <c:gapWidth val="10"/>
        <c:axId val="424925128"/>
        <c:axId val="424920536"/>
      </c:barChart>
      <c:catAx>
        <c:axId val="424925128"/>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8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crossAx val="424920536"/>
        <c:crosses val="autoZero"/>
        <c:auto val="1"/>
        <c:lblAlgn val="ctr"/>
        <c:lblOffset val="100"/>
        <c:noMultiLvlLbl val="0"/>
      </c:catAx>
      <c:valAx>
        <c:axId val="424920536"/>
        <c:scaling>
          <c:orientation val="minMax"/>
        </c:scaling>
        <c:delete val="0"/>
        <c:axPos val="l"/>
        <c:title>
          <c:tx>
            <c:rich>
              <a:bodyPr rot="-54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r>
                  <a:rPr lang="en-GB" sz="900"/>
                  <a:t>Number of occurrences</a:t>
                </a:r>
              </a:p>
            </c:rich>
          </c:tx>
          <c:overlay val="0"/>
          <c:spPr>
            <a:noFill/>
            <a:ln>
              <a:noFill/>
            </a:ln>
            <a:effectLst/>
          </c:spPr>
          <c:txPr>
            <a:bodyPr rot="-54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crossAx val="424925128"/>
        <c:crosses val="autoZero"/>
        <c:crossBetween val="between"/>
      </c:valAx>
      <c:spPr>
        <a:noFill/>
        <a:ln>
          <a:solidFill>
            <a:schemeClr val="tx1"/>
          </a:solid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tx1"/>
          </a:solidFill>
          <a:latin typeface="Arial" panose="020B0604020202020204" pitchFamily="34" charset="0"/>
          <a:cs typeface="Arial" panose="020B0604020202020204" pitchFamily="34" charset="0"/>
        </a:defRPr>
      </a:pPr>
      <a:endParaRPr lang="nl-NL"/>
    </a:p>
  </c:txPr>
  <c:printSettings>
    <c:headerFooter/>
    <c:pageMargins b="0.75" l="0.7" r="0.7" t="0.75" header="0.3" footer="0.3"/>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4801351552656079"/>
          <c:y val="4.8407212932900845E-2"/>
          <c:w val="0.60366304542479643"/>
          <c:h val="0.46038308776769571"/>
        </c:manualLayout>
      </c:layout>
      <c:barChart>
        <c:barDir val="col"/>
        <c:grouping val="clustered"/>
        <c:varyColors val="0"/>
        <c:ser>
          <c:idx val="0"/>
          <c:order val="0"/>
          <c:spPr>
            <a:solidFill>
              <a:schemeClr val="tx1">
                <a:lumMod val="50000"/>
                <a:lumOff val="50000"/>
              </a:schemeClr>
            </a:solidFill>
            <a:ln>
              <a:noFill/>
            </a:ln>
            <a:effectLst/>
          </c:spPr>
          <c:invertIfNegative val="0"/>
          <c:dPt>
            <c:idx val="0"/>
            <c:invertIfNegative val="0"/>
            <c:bubble3D val="0"/>
            <c:spPr>
              <a:solidFill>
                <a:schemeClr val="tx1">
                  <a:lumMod val="50000"/>
                  <a:lumOff val="50000"/>
                </a:schemeClr>
              </a:solidFill>
              <a:ln>
                <a:noFill/>
              </a:ln>
              <a:effectLst/>
            </c:spPr>
            <c:extLst>
              <c:ext xmlns:c16="http://schemas.microsoft.com/office/drawing/2014/chart" uri="{C3380CC4-5D6E-409C-BE32-E72D297353CC}">
                <c16:uniqueId val="{00000001-7B0F-41A3-A8D2-4DBED457447D}"/>
              </c:ext>
            </c:extLst>
          </c:dPt>
          <c:dPt>
            <c:idx val="2"/>
            <c:invertIfNegative val="0"/>
            <c:bubble3D val="0"/>
            <c:spPr>
              <a:solidFill>
                <a:schemeClr val="tx1">
                  <a:lumMod val="50000"/>
                  <a:lumOff val="50000"/>
                </a:schemeClr>
              </a:solidFill>
              <a:ln>
                <a:noFill/>
              </a:ln>
              <a:effectLst/>
            </c:spPr>
            <c:extLst>
              <c:ext xmlns:c16="http://schemas.microsoft.com/office/drawing/2014/chart" uri="{C3380CC4-5D6E-409C-BE32-E72D297353CC}">
                <c16:uniqueId val="{00000003-7B0F-41A3-A8D2-4DBED457447D}"/>
              </c:ext>
            </c:extLst>
          </c:dPt>
          <c:dPt>
            <c:idx val="3"/>
            <c:invertIfNegative val="0"/>
            <c:bubble3D val="0"/>
            <c:spPr>
              <a:solidFill>
                <a:schemeClr val="tx1">
                  <a:lumMod val="50000"/>
                  <a:lumOff val="50000"/>
                </a:schemeClr>
              </a:solidFill>
              <a:ln>
                <a:noFill/>
              </a:ln>
              <a:effectLst/>
            </c:spPr>
            <c:extLst>
              <c:ext xmlns:c16="http://schemas.microsoft.com/office/drawing/2014/chart" uri="{C3380CC4-5D6E-409C-BE32-E72D297353CC}">
                <c16:uniqueId val="{00000005-7B0F-41A3-A8D2-4DBED457447D}"/>
              </c:ext>
            </c:extLst>
          </c:dPt>
          <c:dPt>
            <c:idx val="7"/>
            <c:invertIfNegative val="0"/>
            <c:bubble3D val="0"/>
            <c:spPr>
              <a:solidFill>
                <a:schemeClr val="tx1">
                  <a:lumMod val="50000"/>
                  <a:lumOff val="50000"/>
                </a:schemeClr>
              </a:solidFill>
              <a:ln>
                <a:noFill/>
              </a:ln>
              <a:effectLst/>
            </c:spPr>
            <c:extLst>
              <c:ext xmlns:c16="http://schemas.microsoft.com/office/drawing/2014/chart" uri="{C3380CC4-5D6E-409C-BE32-E72D297353CC}">
                <c16:uniqueId val="{00000007-7B0F-41A3-A8D2-4DBED457447D}"/>
              </c:ext>
            </c:extLst>
          </c:dPt>
          <c:dPt>
            <c:idx val="9"/>
            <c:invertIfNegative val="0"/>
            <c:bubble3D val="0"/>
            <c:spPr>
              <a:solidFill>
                <a:schemeClr val="tx1">
                  <a:lumMod val="50000"/>
                  <a:lumOff val="50000"/>
                </a:schemeClr>
              </a:solidFill>
              <a:ln>
                <a:noFill/>
              </a:ln>
              <a:effectLst/>
            </c:spPr>
            <c:extLst>
              <c:ext xmlns:c16="http://schemas.microsoft.com/office/drawing/2014/chart" uri="{C3380CC4-5D6E-409C-BE32-E72D297353CC}">
                <c16:uniqueId val="{00000009-7B0F-41A3-A8D2-4DBED457447D}"/>
              </c:ext>
            </c:extLst>
          </c:dPt>
          <c:dPt>
            <c:idx val="10"/>
            <c:invertIfNegative val="0"/>
            <c:bubble3D val="0"/>
            <c:spPr>
              <a:solidFill>
                <a:schemeClr val="tx1">
                  <a:lumMod val="50000"/>
                  <a:lumOff val="50000"/>
                </a:schemeClr>
              </a:solidFill>
              <a:ln>
                <a:noFill/>
              </a:ln>
              <a:effectLst/>
            </c:spPr>
            <c:extLst>
              <c:ext xmlns:c16="http://schemas.microsoft.com/office/drawing/2014/chart" uri="{C3380CC4-5D6E-409C-BE32-E72D297353CC}">
                <c16:uniqueId val="{0000000B-7B0F-41A3-A8D2-4DBED457447D}"/>
              </c:ext>
            </c:extLst>
          </c:dPt>
          <c:cat>
            <c:strRef>
              <c:f>'FGND_for_plots (3DDD)'!$A$212:$A$218</c:f>
              <c:strCache>
                <c:ptCount val="7"/>
                <c:pt idx="0">
                  <c:v>Negative impacts</c:v>
                </c:pt>
                <c:pt idx="1">
                  <c:v>Positives</c:v>
                </c:pt>
                <c:pt idx="2">
                  <c:v>Extra information</c:v>
                </c:pt>
                <c:pt idx="3">
                  <c:v>Aggravating factor</c:v>
                </c:pt>
                <c:pt idx="4">
                  <c:v>Prediction provided</c:v>
                </c:pt>
                <c:pt idx="5">
                  <c:v>Alleviating factor</c:v>
                </c:pt>
                <c:pt idx="6">
                  <c:v>Alleviating/aggravating factor</c:v>
                </c:pt>
              </c:strCache>
            </c:strRef>
          </c:cat>
          <c:val>
            <c:numRef>
              <c:f>'FGND_for_plots (3DDD)'!$B$212:$B$218</c:f>
              <c:numCache>
                <c:formatCode>General</c:formatCode>
                <c:ptCount val="7"/>
                <c:pt idx="0">
                  <c:v>2597</c:v>
                </c:pt>
                <c:pt idx="1">
                  <c:v>2046</c:v>
                </c:pt>
                <c:pt idx="2">
                  <c:v>1534</c:v>
                </c:pt>
                <c:pt idx="3">
                  <c:v>151</c:v>
                </c:pt>
                <c:pt idx="4">
                  <c:v>146</c:v>
                </c:pt>
                <c:pt idx="5">
                  <c:v>82</c:v>
                </c:pt>
                <c:pt idx="6">
                  <c:v>18</c:v>
                </c:pt>
              </c:numCache>
            </c:numRef>
          </c:val>
          <c:extLst>
            <c:ext xmlns:c16="http://schemas.microsoft.com/office/drawing/2014/chart" uri="{C3380CC4-5D6E-409C-BE32-E72D297353CC}">
              <c16:uniqueId val="{0000000C-7B0F-41A3-A8D2-4DBED457447D}"/>
            </c:ext>
          </c:extLst>
        </c:ser>
        <c:dLbls>
          <c:showLegendKey val="0"/>
          <c:showVal val="0"/>
          <c:showCatName val="0"/>
          <c:showSerName val="0"/>
          <c:showPercent val="0"/>
          <c:showBubbleSize val="0"/>
        </c:dLbls>
        <c:gapWidth val="10"/>
        <c:axId val="424925128"/>
        <c:axId val="424920536"/>
      </c:barChart>
      <c:catAx>
        <c:axId val="424925128"/>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8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crossAx val="424920536"/>
        <c:crosses val="autoZero"/>
        <c:auto val="1"/>
        <c:lblAlgn val="ctr"/>
        <c:lblOffset val="100"/>
        <c:noMultiLvlLbl val="0"/>
      </c:catAx>
      <c:valAx>
        <c:axId val="424920536"/>
        <c:scaling>
          <c:orientation val="minMax"/>
        </c:scaling>
        <c:delete val="0"/>
        <c:axPos val="l"/>
        <c:title>
          <c:tx>
            <c:rich>
              <a:bodyPr rot="-54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r>
                  <a:rPr lang="en-GB" sz="900"/>
                  <a:t>Number of occurrences</a:t>
                </a:r>
              </a:p>
            </c:rich>
          </c:tx>
          <c:overlay val="0"/>
          <c:spPr>
            <a:noFill/>
            <a:ln>
              <a:noFill/>
            </a:ln>
            <a:effectLst/>
          </c:spPr>
          <c:txPr>
            <a:bodyPr rot="-54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crossAx val="424925128"/>
        <c:crosses val="autoZero"/>
        <c:crossBetween val="between"/>
      </c:valAx>
      <c:spPr>
        <a:noFill/>
        <a:ln>
          <a:solidFill>
            <a:schemeClr val="tx1"/>
          </a:solid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tx1"/>
          </a:solidFill>
          <a:latin typeface="Arial" panose="020B0604020202020204" pitchFamily="34" charset="0"/>
          <a:cs typeface="Arial" panose="020B0604020202020204" pitchFamily="34" charset="0"/>
        </a:defRPr>
      </a:pPr>
      <a:endParaRPr lang="nl-NL"/>
    </a:p>
  </c:txPr>
  <c:printSettings>
    <c:headerFooter/>
    <c:pageMargins b="0.75" l="0.7" r="0.7" t="0.75" header="0.3" footer="0.3"/>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5615956501011456"/>
          <c:y val="4.8407212932900845E-2"/>
          <c:w val="0.48198236504275599"/>
          <c:h val="0.47704112499134083"/>
        </c:manualLayout>
      </c:layout>
      <c:barChart>
        <c:barDir val="col"/>
        <c:grouping val="clustered"/>
        <c:varyColors val="0"/>
        <c:ser>
          <c:idx val="0"/>
          <c:order val="0"/>
          <c:spPr>
            <a:solidFill>
              <a:schemeClr val="accent6">
                <a:lumMod val="75000"/>
              </a:schemeClr>
            </a:solidFill>
            <a:ln>
              <a:noFill/>
            </a:ln>
            <a:effectLst/>
          </c:spPr>
          <c:invertIfNegative val="0"/>
          <c:dPt>
            <c:idx val="0"/>
            <c:invertIfNegative val="0"/>
            <c:bubble3D val="0"/>
            <c:spPr>
              <a:solidFill>
                <a:schemeClr val="accent6">
                  <a:lumMod val="75000"/>
                </a:schemeClr>
              </a:solidFill>
              <a:ln>
                <a:noFill/>
              </a:ln>
              <a:effectLst/>
            </c:spPr>
            <c:extLst>
              <c:ext xmlns:c16="http://schemas.microsoft.com/office/drawing/2014/chart" uri="{C3380CC4-5D6E-409C-BE32-E72D297353CC}">
                <c16:uniqueId val="{00000001-A7F4-4A89-83EA-CA1437BD1656}"/>
              </c:ext>
            </c:extLst>
          </c:dPt>
          <c:dPt>
            <c:idx val="2"/>
            <c:invertIfNegative val="0"/>
            <c:bubble3D val="0"/>
            <c:spPr>
              <a:solidFill>
                <a:schemeClr val="accent6">
                  <a:lumMod val="75000"/>
                </a:schemeClr>
              </a:solidFill>
              <a:ln>
                <a:noFill/>
              </a:ln>
              <a:effectLst/>
            </c:spPr>
            <c:extLst>
              <c:ext xmlns:c16="http://schemas.microsoft.com/office/drawing/2014/chart" uri="{C3380CC4-5D6E-409C-BE32-E72D297353CC}">
                <c16:uniqueId val="{00000003-A7F4-4A89-83EA-CA1437BD1656}"/>
              </c:ext>
            </c:extLst>
          </c:dPt>
          <c:dPt>
            <c:idx val="3"/>
            <c:invertIfNegative val="0"/>
            <c:bubble3D val="0"/>
            <c:spPr>
              <a:solidFill>
                <a:schemeClr val="accent6">
                  <a:lumMod val="75000"/>
                </a:schemeClr>
              </a:solidFill>
              <a:ln>
                <a:noFill/>
              </a:ln>
              <a:effectLst/>
            </c:spPr>
            <c:extLst>
              <c:ext xmlns:c16="http://schemas.microsoft.com/office/drawing/2014/chart" uri="{C3380CC4-5D6E-409C-BE32-E72D297353CC}">
                <c16:uniqueId val="{00000005-A7F4-4A89-83EA-CA1437BD1656}"/>
              </c:ext>
            </c:extLst>
          </c:dPt>
          <c:dPt>
            <c:idx val="7"/>
            <c:invertIfNegative val="0"/>
            <c:bubble3D val="0"/>
            <c:spPr>
              <a:solidFill>
                <a:schemeClr val="accent6">
                  <a:lumMod val="75000"/>
                </a:schemeClr>
              </a:solidFill>
              <a:ln>
                <a:noFill/>
              </a:ln>
              <a:effectLst/>
            </c:spPr>
            <c:extLst>
              <c:ext xmlns:c16="http://schemas.microsoft.com/office/drawing/2014/chart" uri="{C3380CC4-5D6E-409C-BE32-E72D297353CC}">
                <c16:uniqueId val="{00000007-A7F4-4A89-83EA-CA1437BD1656}"/>
              </c:ext>
            </c:extLst>
          </c:dPt>
          <c:dPt>
            <c:idx val="9"/>
            <c:invertIfNegative val="0"/>
            <c:bubble3D val="0"/>
            <c:spPr>
              <a:solidFill>
                <a:schemeClr val="accent6">
                  <a:lumMod val="75000"/>
                </a:schemeClr>
              </a:solidFill>
              <a:ln>
                <a:noFill/>
              </a:ln>
              <a:effectLst/>
            </c:spPr>
            <c:extLst>
              <c:ext xmlns:c16="http://schemas.microsoft.com/office/drawing/2014/chart" uri="{C3380CC4-5D6E-409C-BE32-E72D297353CC}">
                <c16:uniqueId val="{00000009-A7F4-4A89-83EA-CA1437BD1656}"/>
              </c:ext>
            </c:extLst>
          </c:dPt>
          <c:dPt>
            <c:idx val="10"/>
            <c:invertIfNegative val="0"/>
            <c:bubble3D val="0"/>
            <c:spPr>
              <a:solidFill>
                <a:schemeClr val="accent6">
                  <a:lumMod val="75000"/>
                </a:schemeClr>
              </a:solidFill>
              <a:ln>
                <a:noFill/>
              </a:ln>
              <a:effectLst/>
            </c:spPr>
            <c:extLst>
              <c:ext xmlns:c16="http://schemas.microsoft.com/office/drawing/2014/chart" uri="{C3380CC4-5D6E-409C-BE32-E72D297353CC}">
                <c16:uniqueId val="{0000000B-A7F4-4A89-83EA-CA1437BD1656}"/>
              </c:ext>
            </c:extLst>
          </c:dPt>
          <c:cat>
            <c:strRef>
              <c:f>'FGND_for_plots (3DDD)'!$A$190:$A$193</c:f>
              <c:strCache>
                <c:ptCount val="4"/>
                <c:pt idx="0">
                  <c:v>No problem</c:v>
                </c:pt>
                <c:pt idx="1">
                  <c:v>Water situation good</c:v>
                </c:pt>
                <c:pt idx="2">
                  <c:v>Good rain</c:v>
                </c:pt>
                <c:pt idx="3">
                  <c:v>Agricultural production good</c:v>
                </c:pt>
              </c:strCache>
            </c:strRef>
          </c:cat>
          <c:val>
            <c:numRef>
              <c:f>'FGND_for_plots (3DDD)'!$B$190:$B$193</c:f>
              <c:numCache>
                <c:formatCode>General</c:formatCode>
                <c:ptCount val="4"/>
                <c:pt idx="0">
                  <c:v>1161</c:v>
                </c:pt>
                <c:pt idx="1">
                  <c:v>495</c:v>
                </c:pt>
                <c:pt idx="2">
                  <c:v>183</c:v>
                </c:pt>
                <c:pt idx="3">
                  <c:v>169</c:v>
                </c:pt>
              </c:numCache>
            </c:numRef>
          </c:val>
          <c:extLst>
            <c:ext xmlns:c16="http://schemas.microsoft.com/office/drawing/2014/chart" uri="{C3380CC4-5D6E-409C-BE32-E72D297353CC}">
              <c16:uniqueId val="{0000000C-A7F4-4A89-83EA-CA1437BD1656}"/>
            </c:ext>
          </c:extLst>
        </c:ser>
        <c:dLbls>
          <c:showLegendKey val="0"/>
          <c:showVal val="0"/>
          <c:showCatName val="0"/>
          <c:showSerName val="0"/>
          <c:showPercent val="0"/>
          <c:showBubbleSize val="0"/>
        </c:dLbls>
        <c:gapWidth val="10"/>
        <c:axId val="424925128"/>
        <c:axId val="424920536"/>
      </c:barChart>
      <c:catAx>
        <c:axId val="424925128"/>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8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crossAx val="424920536"/>
        <c:crosses val="autoZero"/>
        <c:auto val="1"/>
        <c:lblAlgn val="ctr"/>
        <c:lblOffset val="100"/>
        <c:noMultiLvlLbl val="0"/>
      </c:catAx>
      <c:valAx>
        <c:axId val="424920536"/>
        <c:scaling>
          <c:orientation val="minMax"/>
          <c:max val="1200"/>
        </c:scaling>
        <c:delete val="0"/>
        <c:axPos val="l"/>
        <c:title>
          <c:tx>
            <c:rich>
              <a:bodyPr rot="-54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r>
                  <a:rPr lang="en-GB" sz="900"/>
                  <a:t>Number of occurrences</a:t>
                </a:r>
              </a:p>
            </c:rich>
          </c:tx>
          <c:overlay val="0"/>
          <c:spPr>
            <a:noFill/>
            <a:ln>
              <a:noFill/>
            </a:ln>
            <a:effectLst/>
          </c:spPr>
          <c:txPr>
            <a:bodyPr rot="-54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crossAx val="424925128"/>
        <c:crosses val="autoZero"/>
        <c:crossBetween val="between"/>
      </c:valAx>
      <c:spPr>
        <a:noFill/>
        <a:ln>
          <a:solidFill>
            <a:schemeClr val="tx1"/>
          </a:solid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tx1"/>
          </a:solidFill>
          <a:latin typeface="Arial" panose="020B0604020202020204" pitchFamily="34" charset="0"/>
          <a:cs typeface="Arial" panose="020B0604020202020204" pitchFamily="34" charset="0"/>
        </a:defRPr>
      </a:pPr>
      <a:endParaRPr lang="nl-NL"/>
    </a:p>
  </c:txPr>
  <c:printSettings>
    <c:headerFooter/>
    <c:pageMargins b="0.75" l="0.7" r="0.7" t="0.75" header="0.3" footer="0.3"/>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7494692420215042"/>
          <c:y val="4.8407212932900845E-2"/>
          <c:w val="0.53177077397062478"/>
          <c:h val="0.46038308776769571"/>
        </c:manualLayout>
      </c:layout>
      <c:barChart>
        <c:barDir val="col"/>
        <c:grouping val="clustered"/>
        <c:varyColors val="0"/>
        <c:ser>
          <c:idx val="0"/>
          <c:order val="0"/>
          <c:spPr>
            <a:solidFill>
              <a:srgbClr val="C00000"/>
            </a:solidFill>
            <a:ln>
              <a:noFill/>
            </a:ln>
            <a:effectLst/>
          </c:spPr>
          <c:invertIfNegative val="0"/>
          <c:dPt>
            <c:idx val="0"/>
            <c:invertIfNegative val="0"/>
            <c:bubble3D val="0"/>
            <c:spPr>
              <a:solidFill>
                <a:srgbClr val="C00000"/>
              </a:solidFill>
              <a:ln>
                <a:noFill/>
              </a:ln>
              <a:effectLst/>
            </c:spPr>
            <c:extLst>
              <c:ext xmlns:c16="http://schemas.microsoft.com/office/drawing/2014/chart" uri="{C3380CC4-5D6E-409C-BE32-E72D297353CC}">
                <c16:uniqueId val="{00000001-BC9A-4EEB-B7AD-8EE60B2E090F}"/>
              </c:ext>
            </c:extLst>
          </c:dPt>
          <c:dPt>
            <c:idx val="2"/>
            <c:invertIfNegative val="0"/>
            <c:bubble3D val="0"/>
            <c:spPr>
              <a:solidFill>
                <a:srgbClr val="C00000"/>
              </a:solidFill>
              <a:ln>
                <a:noFill/>
              </a:ln>
              <a:effectLst/>
            </c:spPr>
            <c:extLst>
              <c:ext xmlns:c16="http://schemas.microsoft.com/office/drawing/2014/chart" uri="{C3380CC4-5D6E-409C-BE32-E72D297353CC}">
                <c16:uniqueId val="{00000003-BC9A-4EEB-B7AD-8EE60B2E090F}"/>
              </c:ext>
            </c:extLst>
          </c:dPt>
          <c:dPt>
            <c:idx val="3"/>
            <c:invertIfNegative val="0"/>
            <c:bubble3D val="0"/>
            <c:spPr>
              <a:solidFill>
                <a:srgbClr val="C00000"/>
              </a:solidFill>
              <a:ln>
                <a:noFill/>
              </a:ln>
              <a:effectLst/>
            </c:spPr>
            <c:extLst>
              <c:ext xmlns:c16="http://schemas.microsoft.com/office/drawing/2014/chart" uri="{C3380CC4-5D6E-409C-BE32-E72D297353CC}">
                <c16:uniqueId val="{00000005-BC9A-4EEB-B7AD-8EE60B2E090F}"/>
              </c:ext>
            </c:extLst>
          </c:dPt>
          <c:dPt>
            <c:idx val="7"/>
            <c:invertIfNegative val="0"/>
            <c:bubble3D val="0"/>
            <c:spPr>
              <a:solidFill>
                <a:srgbClr val="C00000"/>
              </a:solidFill>
              <a:ln>
                <a:noFill/>
              </a:ln>
              <a:effectLst/>
            </c:spPr>
            <c:extLst>
              <c:ext xmlns:c16="http://schemas.microsoft.com/office/drawing/2014/chart" uri="{C3380CC4-5D6E-409C-BE32-E72D297353CC}">
                <c16:uniqueId val="{00000007-BC9A-4EEB-B7AD-8EE60B2E090F}"/>
              </c:ext>
            </c:extLst>
          </c:dPt>
          <c:dPt>
            <c:idx val="9"/>
            <c:invertIfNegative val="0"/>
            <c:bubble3D val="0"/>
            <c:spPr>
              <a:solidFill>
                <a:srgbClr val="C00000"/>
              </a:solidFill>
              <a:ln>
                <a:noFill/>
              </a:ln>
              <a:effectLst/>
            </c:spPr>
            <c:extLst>
              <c:ext xmlns:c16="http://schemas.microsoft.com/office/drawing/2014/chart" uri="{C3380CC4-5D6E-409C-BE32-E72D297353CC}">
                <c16:uniqueId val="{00000009-BC9A-4EEB-B7AD-8EE60B2E090F}"/>
              </c:ext>
            </c:extLst>
          </c:dPt>
          <c:dPt>
            <c:idx val="10"/>
            <c:invertIfNegative val="0"/>
            <c:bubble3D val="0"/>
            <c:spPr>
              <a:solidFill>
                <a:srgbClr val="C00000"/>
              </a:solidFill>
              <a:ln>
                <a:noFill/>
              </a:ln>
              <a:effectLst/>
            </c:spPr>
            <c:extLst>
              <c:ext xmlns:c16="http://schemas.microsoft.com/office/drawing/2014/chart" uri="{C3380CC4-5D6E-409C-BE32-E72D297353CC}">
                <c16:uniqueId val="{0000000B-BC9A-4EEB-B7AD-8EE60B2E090F}"/>
              </c:ext>
            </c:extLst>
          </c:dPt>
          <c:cat>
            <c:strRef>
              <c:f>'FGND_for_plots (3DDD)'!$A$155:$A$159</c:f>
              <c:strCache>
                <c:ptCount val="5"/>
                <c:pt idx="0">
                  <c:v>Water access impacts</c:v>
                </c:pt>
                <c:pt idx="1">
                  <c:v>Agricultural impacts</c:v>
                </c:pt>
                <c:pt idx="2">
                  <c:v>Insufficient rainfall</c:v>
                </c:pt>
                <c:pt idx="3">
                  <c:v>Socioeconomic and environmental impacts</c:v>
                </c:pt>
                <c:pt idx="4">
                  <c:v>Flooding</c:v>
                </c:pt>
              </c:strCache>
            </c:strRef>
          </c:cat>
          <c:val>
            <c:numRef>
              <c:f>'FGND_for_plots (3DDD)'!$B$155:$B$159</c:f>
              <c:numCache>
                <c:formatCode>General</c:formatCode>
                <c:ptCount val="5"/>
                <c:pt idx="0">
                  <c:v>1187</c:v>
                </c:pt>
                <c:pt idx="1">
                  <c:v>719</c:v>
                </c:pt>
                <c:pt idx="2">
                  <c:v>606</c:v>
                </c:pt>
                <c:pt idx="3">
                  <c:v>28</c:v>
                </c:pt>
                <c:pt idx="4">
                  <c:v>18</c:v>
                </c:pt>
              </c:numCache>
            </c:numRef>
          </c:val>
          <c:extLst>
            <c:ext xmlns:c16="http://schemas.microsoft.com/office/drawing/2014/chart" uri="{C3380CC4-5D6E-409C-BE32-E72D297353CC}">
              <c16:uniqueId val="{0000000C-BC9A-4EEB-B7AD-8EE60B2E090F}"/>
            </c:ext>
          </c:extLst>
        </c:ser>
        <c:dLbls>
          <c:showLegendKey val="0"/>
          <c:showVal val="0"/>
          <c:showCatName val="0"/>
          <c:showSerName val="0"/>
          <c:showPercent val="0"/>
          <c:showBubbleSize val="0"/>
        </c:dLbls>
        <c:gapWidth val="10"/>
        <c:axId val="424925128"/>
        <c:axId val="424920536"/>
      </c:barChart>
      <c:catAx>
        <c:axId val="424925128"/>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8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crossAx val="424920536"/>
        <c:crosses val="autoZero"/>
        <c:auto val="1"/>
        <c:lblAlgn val="ctr"/>
        <c:lblOffset val="100"/>
        <c:noMultiLvlLbl val="0"/>
      </c:catAx>
      <c:valAx>
        <c:axId val="424920536"/>
        <c:scaling>
          <c:orientation val="minMax"/>
        </c:scaling>
        <c:delete val="0"/>
        <c:axPos val="l"/>
        <c:title>
          <c:tx>
            <c:rich>
              <a:bodyPr rot="-54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r>
                  <a:rPr lang="en-GB" sz="900"/>
                  <a:t>Number of occurrences</a:t>
                </a:r>
              </a:p>
            </c:rich>
          </c:tx>
          <c:overlay val="0"/>
          <c:spPr>
            <a:noFill/>
            <a:ln>
              <a:noFill/>
            </a:ln>
            <a:effectLst/>
          </c:spPr>
          <c:txPr>
            <a:bodyPr rot="-54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crossAx val="424925128"/>
        <c:crosses val="autoZero"/>
        <c:crossBetween val="between"/>
      </c:valAx>
      <c:spPr>
        <a:noFill/>
        <a:ln>
          <a:solidFill>
            <a:schemeClr val="tx1"/>
          </a:solid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tx1"/>
          </a:solidFill>
          <a:latin typeface="Arial" panose="020B0604020202020204" pitchFamily="34" charset="0"/>
          <a:cs typeface="Arial" panose="020B0604020202020204" pitchFamily="34" charset="0"/>
        </a:defRPr>
      </a:pPr>
      <a:endParaRPr lang="nl-NL"/>
    </a:p>
  </c:txPr>
  <c:printSettings>
    <c:headerFooter/>
    <c:pageMargins b="0.75" l="0.7" r="0.7" t="0.75" header="0.3" footer="0.3"/>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1587064116985378"/>
          <c:y val="4.2545079227920127E-2"/>
          <c:w val="0.5447632170978628"/>
          <c:h val="0.89418890624480707"/>
        </c:manualLayout>
      </c:layout>
      <c:pieChart>
        <c:varyColors val="1"/>
        <c:ser>
          <c:idx val="0"/>
          <c:order val="0"/>
          <c:spPr>
            <a:solidFill>
              <a:schemeClr val="tx1">
                <a:lumMod val="50000"/>
                <a:lumOff val="50000"/>
              </a:schemeClr>
            </a:solidFill>
          </c:spPr>
          <c:dPt>
            <c:idx val="0"/>
            <c:bubble3D val="0"/>
            <c:spPr>
              <a:solidFill>
                <a:srgbClr val="C00000"/>
              </a:solidFill>
              <a:ln>
                <a:noFill/>
              </a:ln>
              <a:effectLst/>
            </c:spPr>
            <c:extLst>
              <c:ext xmlns:c16="http://schemas.microsoft.com/office/drawing/2014/chart" uri="{C3380CC4-5D6E-409C-BE32-E72D297353CC}">
                <c16:uniqueId val="{00000001-4AAB-47F8-97BD-7059004AE31B}"/>
              </c:ext>
            </c:extLst>
          </c:dPt>
          <c:dPt>
            <c:idx val="1"/>
            <c:bubble3D val="0"/>
            <c:spPr>
              <a:solidFill>
                <a:schemeClr val="accent6">
                  <a:lumMod val="75000"/>
                </a:schemeClr>
              </a:solidFill>
              <a:ln>
                <a:noFill/>
              </a:ln>
              <a:effectLst/>
            </c:spPr>
            <c:extLst>
              <c:ext xmlns:c16="http://schemas.microsoft.com/office/drawing/2014/chart" uri="{C3380CC4-5D6E-409C-BE32-E72D297353CC}">
                <c16:uniqueId val="{00000003-4AAB-47F8-97BD-7059004AE31B}"/>
              </c:ext>
            </c:extLst>
          </c:dPt>
          <c:dPt>
            <c:idx val="2"/>
            <c:bubble3D val="0"/>
            <c:spPr>
              <a:solidFill>
                <a:schemeClr val="bg1">
                  <a:lumMod val="85000"/>
                </a:schemeClr>
              </a:solidFill>
              <a:ln>
                <a:noFill/>
              </a:ln>
              <a:effectLst/>
            </c:spPr>
            <c:extLst>
              <c:ext xmlns:c16="http://schemas.microsoft.com/office/drawing/2014/chart" uri="{C3380CC4-5D6E-409C-BE32-E72D297353CC}">
                <c16:uniqueId val="{00000005-4AAB-47F8-97BD-7059004AE31B}"/>
              </c:ext>
            </c:extLst>
          </c:dPt>
          <c:dPt>
            <c:idx val="3"/>
            <c:bubble3D val="0"/>
            <c:spPr>
              <a:solidFill>
                <a:schemeClr val="tx2">
                  <a:lumMod val="20000"/>
                  <a:lumOff val="80000"/>
                </a:schemeClr>
              </a:solidFill>
              <a:ln>
                <a:noFill/>
              </a:ln>
              <a:effectLst/>
            </c:spPr>
            <c:extLst>
              <c:ext xmlns:c16="http://schemas.microsoft.com/office/drawing/2014/chart" uri="{C3380CC4-5D6E-409C-BE32-E72D297353CC}">
                <c16:uniqueId val="{00000007-4AAB-47F8-97BD-7059004AE31B}"/>
              </c:ext>
            </c:extLst>
          </c:dPt>
          <c:dPt>
            <c:idx val="4"/>
            <c:bubble3D val="0"/>
            <c:spPr>
              <a:solidFill>
                <a:schemeClr val="accent2">
                  <a:lumMod val="20000"/>
                  <a:lumOff val="80000"/>
                </a:schemeClr>
              </a:solidFill>
              <a:ln>
                <a:noFill/>
              </a:ln>
              <a:effectLst/>
            </c:spPr>
            <c:extLst>
              <c:ext xmlns:c16="http://schemas.microsoft.com/office/drawing/2014/chart" uri="{C3380CC4-5D6E-409C-BE32-E72D297353CC}">
                <c16:uniqueId val="{00000009-4AAB-47F8-97BD-7059004AE31B}"/>
              </c:ext>
            </c:extLst>
          </c:dPt>
          <c:dPt>
            <c:idx val="5"/>
            <c:bubble3D val="0"/>
            <c:spPr>
              <a:solidFill>
                <a:schemeClr val="accent6">
                  <a:lumMod val="20000"/>
                  <a:lumOff val="80000"/>
                </a:schemeClr>
              </a:solidFill>
              <a:ln>
                <a:noFill/>
              </a:ln>
              <a:effectLst/>
            </c:spPr>
            <c:extLst>
              <c:ext xmlns:c16="http://schemas.microsoft.com/office/drawing/2014/chart" uri="{C3380CC4-5D6E-409C-BE32-E72D297353CC}">
                <c16:uniqueId val="{0000000B-4AAB-47F8-97BD-7059004AE31B}"/>
              </c:ext>
            </c:extLst>
          </c:dPt>
          <c:dPt>
            <c:idx val="6"/>
            <c:bubble3D val="0"/>
            <c:spPr>
              <a:solidFill>
                <a:schemeClr val="accent4">
                  <a:lumMod val="40000"/>
                  <a:lumOff val="60000"/>
                </a:schemeClr>
              </a:solidFill>
              <a:ln>
                <a:noFill/>
              </a:ln>
              <a:effectLst/>
            </c:spPr>
            <c:extLst>
              <c:ext xmlns:c16="http://schemas.microsoft.com/office/drawing/2014/chart" uri="{C3380CC4-5D6E-409C-BE32-E72D297353CC}">
                <c16:uniqueId val="{0000000D-4AAB-47F8-97BD-7059004AE31B}"/>
              </c:ext>
            </c:extLst>
          </c:dPt>
          <c:dPt>
            <c:idx val="7"/>
            <c:bubble3D val="0"/>
            <c:spPr>
              <a:solidFill>
                <a:schemeClr val="tx1">
                  <a:lumMod val="50000"/>
                  <a:lumOff val="50000"/>
                </a:schemeClr>
              </a:solidFill>
              <a:ln>
                <a:noFill/>
              </a:ln>
              <a:effectLst/>
            </c:spPr>
            <c:extLst>
              <c:ext xmlns:c16="http://schemas.microsoft.com/office/drawing/2014/chart" uri="{C3380CC4-5D6E-409C-BE32-E72D297353CC}">
                <c16:uniqueId val="{0000000F-4AAB-47F8-97BD-7059004AE31B}"/>
              </c:ext>
            </c:extLst>
          </c:dPt>
          <c:dPt>
            <c:idx val="8"/>
            <c:bubble3D val="0"/>
            <c:spPr>
              <a:solidFill>
                <a:schemeClr val="tx1">
                  <a:lumMod val="50000"/>
                  <a:lumOff val="50000"/>
                </a:schemeClr>
              </a:solidFill>
              <a:ln>
                <a:noFill/>
              </a:ln>
              <a:effectLst/>
            </c:spPr>
            <c:extLst>
              <c:ext xmlns:c16="http://schemas.microsoft.com/office/drawing/2014/chart" uri="{C3380CC4-5D6E-409C-BE32-E72D297353CC}">
                <c16:uniqueId val="{00000011-4AAB-47F8-97BD-7059004AE31B}"/>
              </c:ext>
            </c:extLst>
          </c:dPt>
          <c:dPt>
            <c:idx val="9"/>
            <c:bubble3D val="0"/>
            <c:spPr>
              <a:solidFill>
                <a:schemeClr val="tx1">
                  <a:lumMod val="50000"/>
                  <a:lumOff val="50000"/>
                </a:schemeClr>
              </a:solidFill>
              <a:ln>
                <a:noFill/>
              </a:ln>
              <a:effectLst/>
            </c:spPr>
            <c:extLst>
              <c:ext xmlns:c16="http://schemas.microsoft.com/office/drawing/2014/chart" uri="{C3380CC4-5D6E-409C-BE32-E72D297353CC}">
                <c16:uniqueId val="{00000013-4AAB-47F8-97BD-7059004AE31B}"/>
              </c:ext>
            </c:extLst>
          </c:dPt>
          <c:dPt>
            <c:idx val="10"/>
            <c:bubble3D val="0"/>
            <c:spPr>
              <a:solidFill>
                <a:schemeClr val="tx1">
                  <a:lumMod val="50000"/>
                  <a:lumOff val="50000"/>
                </a:schemeClr>
              </a:solidFill>
              <a:ln>
                <a:noFill/>
              </a:ln>
              <a:effectLst/>
            </c:spPr>
            <c:extLst>
              <c:ext xmlns:c16="http://schemas.microsoft.com/office/drawing/2014/chart" uri="{C3380CC4-5D6E-409C-BE32-E72D297353CC}">
                <c16:uniqueId val="{00000015-4AAB-47F8-97BD-7059004AE31B}"/>
              </c:ext>
            </c:extLst>
          </c:dPt>
          <c:cat>
            <c:strRef>
              <c:f>'FGND_for_plots (3DDD)'!$A$212:$A$218</c:f>
              <c:strCache>
                <c:ptCount val="7"/>
                <c:pt idx="0">
                  <c:v>Negative impacts</c:v>
                </c:pt>
                <c:pt idx="1">
                  <c:v>Positives</c:v>
                </c:pt>
                <c:pt idx="2">
                  <c:v>Extra information</c:v>
                </c:pt>
                <c:pt idx="3">
                  <c:v>Aggravating factor</c:v>
                </c:pt>
                <c:pt idx="4">
                  <c:v>Prediction provided</c:v>
                </c:pt>
                <c:pt idx="5">
                  <c:v>Alleviating factor</c:v>
                </c:pt>
                <c:pt idx="6">
                  <c:v>Alleviating/aggravating factor</c:v>
                </c:pt>
              </c:strCache>
            </c:strRef>
          </c:cat>
          <c:val>
            <c:numRef>
              <c:f>'FGND_for_plots (3DDD)'!$B$212:$B$218</c:f>
              <c:numCache>
                <c:formatCode>General</c:formatCode>
                <c:ptCount val="7"/>
                <c:pt idx="0">
                  <c:v>2597</c:v>
                </c:pt>
                <c:pt idx="1">
                  <c:v>2046</c:v>
                </c:pt>
                <c:pt idx="2">
                  <c:v>1534</c:v>
                </c:pt>
                <c:pt idx="3">
                  <c:v>151</c:v>
                </c:pt>
                <c:pt idx="4">
                  <c:v>146</c:v>
                </c:pt>
                <c:pt idx="5">
                  <c:v>82</c:v>
                </c:pt>
                <c:pt idx="6">
                  <c:v>18</c:v>
                </c:pt>
              </c:numCache>
            </c:numRef>
          </c:val>
          <c:extLst>
            <c:ext xmlns:c16="http://schemas.microsoft.com/office/drawing/2014/chart" uri="{C3380CC4-5D6E-409C-BE32-E72D297353CC}">
              <c16:uniqueId val="{00000016-4AAB-47F8-97BD-7059004AE31B}"/>
            </c:ext>
          </c:extLst>
        </c:ser>
        <c:dLbls>
          <c:showLegendKey val="0"/>
          <c:showVal val="0"/>
          <c:showCatName val="0"/>
          <c:showSerName val="0"/>
          <c:showPercent val="0"/>
          <c:showBubbleSize val="0"/>
          <c:showLeaderLines val="1"/>
        </c:dLbls>
        <c:firstSliceAng val="0"/>
      </c:pieChart>
      <c:spPr>
        <a:noFill/>
        <a:ln>
          <a:noFill/>
        </a:ln>
        <a:effectLst/>
      </c:spPr>
    </c:plotArea>
    <c:legend>
      <c:legendPos val="r"/>
      <c:layout>
        <c:manualLayout>
          <c:xMode val="edge"/>
          <c:yMode val="edge"/>
          <c:x val="1.9135221217433551E-2"/>
          <c:y val="7.7105249006167748E-2"/>
          <c:w val="0.49152857233328406"/>
          <c:h val="0.9228948211276824"/>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tx1"/>
          </a:solidFill>
          <a:latin typeface="Arial" panose="020B0604020202020204" pitchFamily="34" charset="0"/>
          <a:cs typeface="Arial" panose="020B0604020202020204" pitchFamily="34" charset="0"/>
        </a:defRPr>
      </a:pPr>
      <a:endParaRPr lang="nl-NL"/>
    </a:p>
  </c:txPr>
  <c:printSettings>
    <c:headerFooter/>
    <c:pageMargins b="0.75" l="0.7" r="0.7" t="0.75" header="0.3" footer="0.3"/>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0" i="0" u="none" strike="noStrike" kern="1200" spc="0" baseline="0">
                <a:solidFill>
                  <a:schemeClr val="tx1"/>
                </a:solidFill>
                <a:latin typeface="Arial" panose="020B0604020202020204" pitchFamily="34" charset="0"/>
                <a:ea typeface="+mn-ea"/>
                <a:cs typeface="Arial" panose="020B0604020202020204" pitchFamily="34" charset="0"/>
              </a:defRPr>
            </a:pPr>
            <a:r>
              <a:rPr lang="en-GB" sz="1100"/>
              <a:t>Water access impacts</a:t>
            </a:r>
          </a:p>
        </c:rich>
      </c:tx>
      <c:layout>
        <c:manualLayout>
          <c:xMode val="edge"/>
          <c:yMode val="edge"/>
          <c:x val="0.52908150855108693"/>
          <c:y val="7.8707469258650367E-2"/>
        </c:manualLayout>
      </c:layout>
      <c:overlay val="0"/>
      <c:spPr>
        <a:noFill/>
        <a:ln>
          <a:noFill/>
        </a:ln>
        <a:effectLst/>
      </c:spPr>
      <c:txPr>
        <a:bodyPr rot="0" spcFirstLastPara="1" vertOverflow="ellipsis" vert="horz" wrap="square" anchor="ctr" anchorCtr="1"/>
        <a:lstStyle/>
        <a:p>
          <a:pPr>
            <a:defRPr sz="1100" b="0" i="0" u="none" strike="noStrike" kern="1200" spc="0" baseline="0">
              <a:solidFill>
                <a:schemeClr val="tx1"/>
              </a:solidFill>
              <a:latin typeface="Arial" panose="020B0604020202020204" pitchFamily="34" charset="0"/>
              <a:ea typeface="+mn-ea"/>
              <a:cs typeface="Arial" panose="020B0604020202020204" pitchFamily="34" charset="0"/>
            </a:defRPr>
          </a:pPr>
          <a:endParaRPr lang="nl-NL"/>
        </a:p>
      </c:txPr>
    </c:title>
    <c:autoTitleDeleted val="0"/>
    <c:plotArea>
      <c:layout>
        <c:manualLayout>
          <c:layoutTarget val="inner"/>
          <c:xMode val="edge"/>
          <c:yMode val="edge"/>
          <c:x val="0.19436555395395966"/>
          <c:y val="4.8407212932900845E-2"/>
          <c:w val="0.78538003253981792"/>
          <c:h val="0.45574978940805516"/>
        </c:manualLayout>
      </c:layout>
      <c:barChart>
        <c:barDir val="col"/>
        <c:grouping val="clustered"/>
        <c:varyColors val="0"/>
        <c:ser>
          <c:idx val="0"/>
          <c:order val="0"/>
          <c:spPr>
            <a:solidFill>
              <a:srgbClr val="00B0F0"/>
            </a:solidFill>
            <a:ln>
              <a:noFill/>
            </a:ln>
            <a:effectLst/>
          </c:spPr>
          <c:invertIfNegative val="0"/>
          <c:dPt>
            <c:idx val="0"/>
            <c:invertIfNegative val="0"/>
            <c:bubble3D val="0"/>
            <c:spPr>
              <a:solidFill>
                <a:srgbClr val="00B0F0"/>
              </a:solidFill>
              <a:ln>
                <a:noFill/>
              </a:ln>
              <a:effectLst/>
            </c:spPr>
            <c:extLst>
              <c:ext xmlns:c16="http://schemas.microsoft.com/office/drawing/2014/chart" uri="{C3380CC4-5D6E-409C-BE32-E72D297353CC}">
                <c16:uniqueId val="{00000001-EB77-4A81-9235-DC68ECF3960E}"/>
              </c:ext>
            </c:extLst>
          </c:dPt>
          <c:dPt>
            <c:idx val="2"/>
            <c:invertIfNegative val="0"/>
            <c:bubble3D val="0"/>
            <c:spPr>
              <a:solidFill>
                <a:srgbClr val="00B0F0"/>
              </a:solidFill>
              <a:ln>
                <a:noFill/>
              </a:ln>
              <a:effectLst/>
            </c:spPr>
            <c:extLst>
              <c:ext xmlns:c16="http://schemas.microsoft.com/office/drawing/2014/chart" uri="{C3380CC4-5D6E-409C-BE32-E72D297353CC}">
                <c16:uniqueId val="{00000003-EB77-4A81-9235-DC68ECF3960E}"/>
              </c:ext>
            </c:extLst>
          </c:dPt>
          <c:dPt>
            <c:idx val="3"/>
            <c:invertIfNegative val="0"/>
            <c:bubble3D val="0"/>
            <c:spPr>
              <a:solidFill>
                <a:srgbClr val="00B0F0"/>
              </a:solidFill>
              <a:ln>
                <a:noFill/>
              </a:ln>
              <a:effectLst/>
            </c:spPr>
            <c:extLst>
              <c:ext xmlns:c16="http://schemas.microsoft.com/office/drawing/2014/chart" uri="{C3380CC4-5D6E-409C-BE32-E72D297353CC}">
                <c16:uniqueId val="{00000005-EB77-4A81-9235-DC68ECF3960E}"/>
              </c:ext>
            </c:extLst>
          </c:dPt>
          <c:dPt>
            <c:idx val="7"/>
            <c:invertIfNegative val="0"/>
            <c:bubble3D val="0"/>
            <c:spPr>
              <a:solidFill>
                <a:srgbClr val="00B0F0"/>
              </a:solidFill>
              <a:ln>
                <a:noFill/>
              </a:ln>
              <a:effectLst/>
            </c:spPr>
            <c:extLst>
              <c:ext xmlns:c16="http://schemas.microsoft.com/office/drawing/2014/chart" uri="{C3380CC4-5D6E-409C-BE32-E72D297353CC}">
                <c16:uniqueId val="{00000007-EB77-4A81-9235-DC68ECF3960E}"/>
              </c:ext>
            </c:extLst>
          </c:dPt>
          <c:dPt>
            <c:idx val="9"/>
            <c:invertIfNegative val="0"/>
            <c:bubble3D val="0"/>
            <c:spPr>
              <a:solidFill>
                <a:srgbClr val="00B0F0"/>
              </a:solidFill>
              <a:ln>
                <a:noFill/>
              </a:ln>
              <a:effectLst/>
            </c:spPr>
            <c:extLst>
              <c:ext xmlns:c16="http://schemas.microsoft.com/office/drawing/2014/chart" uri="{C3380CC4-5D6E-409C-BE32-E72D297353CC}">
                <c16:uniqueId val="{00000009-EB77-4A81-9235-DC68ECF3960E}"/>
              </c:ext>
            </c:extLst>
          </c:dPt>
          <c:dPt>
            <c:idx val="10"/>
            <c:invertIfNegative val="0"/>
            <c:bubble3D val="0"/>
            <c:spPr>
              <a:solidFill>
                <a:srgbClr val="00B0F0"/>
              </a:solidFill>
              <a:ln>
                <a:noFill/>
              </a:ln>
              <a:effectLst/>
            </c:spPr>
            <c:extLst>
              <c:ext xmlns:c16="http://schemas.microsoft.com/office/drawing/2014/chart" uri="{C3380CC4-5D6E-409C-BE32-E72D297353CC}">
                <c16:uniqueId val="{0000000B-EB77-4A81-9235-DC68ECF3960E}"/>
              </c:ext>
            </c:extLst>
          </c:dPt>
          <c:cat>
            <c:strRef>
              <c:f>('FGND_for_plots (3DDD)'!$A$108:$A$110,'FGND_for_plots (3DDD)'!$A$113:$A$114,'FGND_for_plots (3DDD)'!$A$116,'FGND_for_plots (3DDD)'!$A$118:$A$120,'FGND_for_plots (3DDD)'!$A$123,'FGND_for_plots (3DDD)'!$A$125,'FGND_for_plots (3DDD)'!$A$128:$A$130,'FGND_for_plots (3DDD)'!$A$136,'FGND_for_plots (3DDD)'!$A$139,'FGND_for_plots (3DDD)'!$A$146:$A$147)</c:f>
              <c:strCache>
                <c:ptCount val="18"/>
                <c:pt idx="0">
                  <c:v>Water trucks necessary in some communities</c:v>
                </c:pt>
                <c:pt idx="1">
                  <c:v>Water scarcity: localised</c:v>
                </c:pt>
                <c:pt idx="2">
                  <c:v>Water for human consumption: low availability</c:v>
                </c:pt>
                <c:pt idx="3">
                  <c:v>Reservoirs little replenished</c:v>
                </c:pt>
                <c:pt idx="4">
                  <c:v>Reservoir levels low</c:v>
                </c:pt>
                <c:pt idx="5">
                  <c:v>Water levels low</c:v>
                </c:pt>
                <c:pt idx="6">
                  <c:v>Insufficient water for irrigation</c:v>
                </c:pt>
                <c:pt idx="7">
                  <c:v>Water for animal consumption: low availability</c:v>
                </c:pt>
                <c:pt idx="8">
                  <c:v>Reservoirs empty</c:v>
                </c:pt>
                <c:pt idx="9">
                  <c:v>Groundwater level dropping</c:v>
                </c:pt>
                <c:pt idx="10">
                  <c:v>Water scarcity: critical</c:v>
                </c:pt>
                <c:pt idx="11">
                  <c:v>Low reservoir levels in external municipality water source</c:v>
                </c:pt>
                <c:pt idx="12">
                  <c:v>Water quality poor</c:v>
                </c:pt>
                <c:pt idx="13">
                  <c:v>Reservoir losses due to excessive evaporation</c:v>
                </c:pt>
                <c:pt idx="14">
                  <c:v>Water supply rationing</c:v>
                </c:pt>
                <c:pt idx="15">
                  <c:v>Urban water supply difficulties</c:v>
                </c:pt>
                <c:pt idx="16">
                  <c:v>Wells dried up</c:v>
                </c:pt>
                <c:pt idx="17">
                  <c:v>River stopped flowing</c:v>
                </c:pt>
              </c:strCache>
            </c:strRef>
          </c:cat>
          <c:val>
            <c:numRef>
              <c:f>('FGND_for_plots (3DDD)'!$B$108:$B$110,'FGND_for_plots (3DDD)'!$B$113:$B$114,'FGND_for_plots (3DDD)'!$B$116,'FGND_for_plots (3DDD)'!$B$118:$B$120,'FGND_for_plots (3DDD)'!$B$123,'FGND_for_plots (3DDD)'!$B$125,'FGND_for_plots (3DDD)'!$B$128:$B$130,'FGND_for_plots (3DDD)'!$B$136,'FGND_for_plots (3DDD)'!$B$139,'FGND_for_plots (3DDD)'!$B$146:$B$147)</c:f>
              <c:numCache>
                <c:formatCode>General</c:formatCode>
                <c:ptCount val="18"/>
                <c:pt idx="0">
                  <c:v>206</c:v>
                </c:pt>
                <c:pt idx="1">
                  <c:v>175</c:v>
                </c:pt>
                <c:pt idx="2">
                  <c:v>159</c:v>
                </c:pt>
                <c:pt idx="3">
                  <c:v>119</c:v>
                </c:pt>
                <c:pt idx="4">
                  <c:v>113</c:v>
                </c:pt>
                <c:pt idx="5">
                  <c:v>105</c:v>
                </c:pt>
                <c:pt idx="6">
                  <c:v>66</c:v>
                </c:pt>
                <c:pt idx="7">
                  <c:v>63</c:v>
                </c:pt>
                <c:pt idx="8">
                  <c:v>45</c:v>
                </c:pt>
                <c:pt idx="9">
                  <c:v>37</c:v>
                </c:pt>
                <c:pt idx="10">
                  <c:v>29</c:v>
                </c:pt>
                <c:pt idx="11">
                  <c:v>19</c:v>
                </c:pt>
                <c:pt idx="12">
                  <c:v>18</c:v>
                </c:pt>
                <c:pt idx="13">
                  <c:v>18</c:v>
                </c:pt>
                <c:pt idx="14">
                  <c:v>7</c:v>
                </c:pt>
                <c:pt idx="15">
                  <c:v>4</c:v>
                </c:pt>
                <c:pt idx="16">
                  <c:v>2</c:v>
                </c:pt>
                <c:pt idx="17">
                  <c:v>2</c:v>
                </c:pt>
              </c:numCache>
            </c:numRef>
          </c:val>
          <c:extLst>
            <c:ext xmlns:c16="http://schemas.microsoft.com/office/drawing/2014/chart" uri="{C3380CC4-5D6E-409C-BE32-E72D297353CC}">
              <c16:uniqueId val="{0000000C-EB77-4A81-9235-DC68ECF3960E}"/>
            </c:ext>
          </c:extLst>
        </c:ser>
        <c:dLbls>
          <c:showLegendKey val="0"/>
          <c:showVal val="0"/>
          <c:showCatName val="0"/>
          <c:showSerName val="0"/>
          <c:showPercent val="0"/>
          <c:showBubbleSize val="0"/>
        </c:dLbls>
        <c:gapWidth val="10"/>
        <c:axId val="424925128"/>
        <c:axId val="424920536"/>
      </c:barChart>
      <c:catAx>
        <c:axId val="424925128"/>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8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crossAx val="424920536"/>
        <c:crosses val="autoZero"/>
        <c:auto val="1"/>
        <c:lblAlgn val="ctr"/>
        <c:lblOffset val="100"/>
        <c:noMultiLvlLbl val="0"/>
      </c:catAx>
      <c:valAx>
        <c:axId val="424920536"/>
        <c:scaling>
          <c:orientation val="minMax"/>
        </c:scaling>
        <c:delete val="0"/>
        <c:axPos val="l"/>
        <c:title>
          <c:tx>
            <c:rich>
              <a:bodyPr rot="-54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r>
                  <a:rPr lang="en-GB" sz="900"/>
                  <a:t>Number of occurrences</a:t>
                </a:r>
              </a:p>
            </c:rich>
          </c:tx>
          <c:overlay val="0"/>
          <c:spPr>
            <a:noFill/>
            <a:ln>
              <a:noFill/>
            </a:ln>
            <a:effectLst/>
          </c:spPr>
          <c:txPr>
            <a:bodyPr rot="-54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crossAx val="424925128"/>
        <c:crosses val="autoZero"/>
        <c:crossBetween val="between"/>
      </c:valAx>
      <c:spPr>
        <a:noFill/>
        <a:ln>
          <a:solidFill>
            <a:schemeClr val="tx1"/>
          </a:solid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tx1"/>
          </a:solidFill>
          <a:latin typeface="Arial" panose="020B0604020202020204" pitchFamily="34" charset="0"/>
          <a:cs typeface="Arial" panose="020B0604020202020204" pitchFamily="34" charset="0"/>
        </a:defRPr>
      </a:pPr>
      <a:endParaRPr lang="nl-NL"/>
    </a:p>
  </c:txPr>
  <c:printSettings>
    <c:headerFooter/>
    <c:pageMargins b="0.75" l="0.7" r="0.7" t="0.75" header="0.3" footer="0.3"/>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0" i="0" u="none" strike="noStrike" kern="1200" spc="0" baseline="0">
                <a:solidFill>
                  <a:schemeClr val="tx1"/>
                </a:solidFill>
                <a:latin typeface="Arial" panose="020B0604020202020204" pitchFamily="34" charset="0"/>
                <a:ea typeface="+mn-ea"/>
                <a:cs typeface="Arial" panose="020B0604020202020204" pitchFamily="34" charset="0"/>
              </a:defRPr>
            </a:pPr>
            <a:r>
              <a:rPr lang="en-GB" sz="1100"/>
              <a:t>Rainfall</a:t>
            </a:r>
          </a:p>
        </c:rich>
      </c:tx>
      <c:layout>
        <c:manualLayout>
          <c:xMode val="edge"/>
          <c:yMode val="edge"/>
          <c:x val="0.63797406960182423"/>
          <c:y val="6.2308590159428946E-2"/>
        </c:manualLayout>
      </c:layout>
      <c:overlay val="0"/>
      <c:spPr>
        <a:noFill/>
        <a:ln>
          <a:noFill/>
        </a:ln>
        <a:effectLst/>
      </c:spPr>
      <c:txPr>
        <a:bodyPr rot="0" spcFirstLastPara="1" vertOverflow="ellipsis" vert="horz" wrap="square" anchor="ctr" anchorCtr="1"/>
        <a:lstStyle/>
        <a:p>
          <a:pPr>
            <a:defRPr sz="1100" b="0" i="0" u="none" strike="noStrike" kern="1200" spc="0" baseline="0">
              <a:solidFill>
                <a:schemeClr val="tx1"/>
              </a:solidFill>
              <a:latin typeface="Arial" panose="020B0604020202020204" pitchFamily="34" charset="0"/>
              <a:ea typeface="+mn-ea"/>
              <a:cs typeface="Arial" panose="020B0604020202020204" pitchFamily="34" charset="0"/>
            </a:defRPr>
          </a:pPr>
          <a:endParaRPr lang="nl-NL"/>
        </a:p>
      </c:txPr>
    </c:title>
    <c:autoTitleDeleted val="0"/>
    <c:plotArea>
      <c:layout>
        <c:manualLayout>
          <c:layoutTarget val="inner"/>
          <c:xMode val="edge"/>
          <c:yMode val="edge"/>
          <c:x val="0.25532084556767337"/>
          <c:y val="4.8407212932900845E-2"/>
          <c:w val="0.70318507934843411"/>
          <c:h val="0.45574978940805516"/>
        </c:manualLayout>
      </c:layout>
      <c:barChart>
        <c:barDir val="col"/>
        <c:grouping val="clustered"/>
        <c:varyColors val="0"/>
        <c:ser>
          <c:idx val="0"/>
          <c:order val="0"/>
          <c:spPr>
            <a:solidFill>
              <a:schemeClr val="accent1">
                <a:lumMod val="20000"/>
                <a:lumOff val="80000"/>
              </a:schemeClr>
            </a:solidFill>
            <a:ln>
              <a:noFill/>
            </a:ln>
            <a:effectLst/>
          </c:spPr>
          <c:invertIfNegative val="0"/>
          <c:dPt>
            <c:idx val="0"/>
            <c:invertIfNegative val="0"/>
            <c:bubble3D val="0"/>
            <c:spPr>
              <a:solidFill>
                <a:schemeClr val="accent1">
                  <a:lumMod val="20000"/>
                  <a:lumOff val="80000"/>
                </a:schemeClr>
              </a:solidFill>
              <a:ln>
                <a:noFill/>
              </a:ln>
              <a:effectLst/>
            </c:spPr>
            <c:extLst>
              <c:ext xmlns:c16="http://schemas.microsoft.com/office/drawing/2014/chart" uri="{C3380CC4-5D6E-409C-BE32-E72D297353CC}">
                <c16:uniqueId val="{00000001-FD76-48DE-9B2F-0C80865AD818}"/>
              </c:ext>
            </c:extLst>
          </c:dPt>
          <c:dPt>
            <c:idx val="2"/>
            <c:invertIfNegative val="0"/>
            <c:bubble3D val="0"/>
            <c:spPr>
              <a:solidFill>
                <a:schemeClr val="accent1">
                  <a:lumMod val="20000"/>
                  <a:lumOff val="80000"/>
                </a:schemeClr>
              </a:solidFill>
              <a:ln>
                <a:noFill/>
              </a:ln>
              <a:effectLst/>
            </c:spPr>
            <c:extLst>
              <c:ext xmlns:c16="http://schemas.microsoft.com/office/drawing/2014/chart" uri="{C3380CC4-5D6E-409C-BE32-E72D297353CC}">
                <c16:uniqueId val="{00000003-FD76-48DE-9B2F-0C80865AD818}"/>
              </c:ext>
            </c:extLst>
          </c:dPt>
          <c:dPt>
            <c:idx val="3"/>
            <c:invertIfNegative val="0"/>
            <c:bubble3D val="0"/>
            <c:spPr>
              <a:solidFill>
                <a:schemeClr val="accent1">
                  <a:lumMod val="20000"/>
                  <a:lumOff val="80000"/>
                </a:schemeClr>
              </a:solidFill>
              <a:ln>
                <a:noFill/>
              </a:ln>
              <a:effectLst/>
            </c:spPr>
            <c:extLst>
              <c:ext xmlns:c16="http://schemas.microsoft.com/office/drawing/2014/chart" uri="{C3380CC4-5D6E-409C-BE32-E72D297353CC}">
                <c16:uniqueId val="{00000005-FD76-48DE-9B2F-0C80865AD818}"/>
              </c:ext>
            </c:extLst>
          </c:dPt>
          <c:dPt>
            <c:idx val="5"/>
            <c:invertIfNegative val="0"/>
            <c:bubble3D val="0"/>
            <c:spPr>
              <a:solidFill>
                <a:schemeClr val="accent1">
                  <a:lumMod val="75000"/>
                </a:schemeClr>
              </a:solidFill>
              <a:ln>
                <a:noFill/>
              </a:ln>
              <a:effectLst/>
            </c:spPr>
            <c:extLst>
              <c:ext xmlns:c16="http://schemas.microsoft.com/office/drawing/2014/chart" uri="{C3380CC4-5D6E-409C-BE32-E72D297353CC}">
                <c16:uniqueId val="{00000007-FD76-48DE-9B2F-0C80865AD818}"/>
              </c:ext>
            </c:extLst>
          </c:dPt>
          <c:dPt>
            <c:idx val="7"/>
            <c:invertIfNegative val="0"/>
            <c:bubble3D val="0"/>
            <c:spPr>
              <a:solidFill>
                <a:schemeClr val="accent1">
                  <a:lumMod val="20000"/>
                  <a:lumOff val="80000"/>
                </a:schemeClr>
              </a:solidFill>
              <a:ln>
                <a:noFill/>
              </a:ln>
              <a:effectLst/>
            </c:spPr>
            <c:extLst>
              <c:ext xmlns:c16="http://schemas.microsoft.com/office/drawing/2014/chart" uri="{C3380CC4-5D6E-409C-BE32-E72D297353CC}">
                <c16:uniqueId val="{00000009-FD76-48DE-9B2F-0C80865AD818}"/>
              </c:ext>
            </c:extLst>
          </c:dPt>
          <c:dPt>
            <c:idx val="9"/>
            <c:invertIfNegative val="0"/>
            <c:bubble3D val="0"/>
            <c:spPr>
              <a:solidFill>
                <a:schemeClr val="accent1">
                  <a:lumMod val="75000"/>
                </a:schemeClr>
              </a:solidFill>
              <a:ln>
                <a:noFill/>
              </a:ln>
              <a:effectLst/>
            </c:spPr>
            <c:extLst>
              <c:ext xmlns:c16="http://schemas.microsoft.com/office/drawing/2014/chart" uri="{C3380CC4-5D6E-409C-BE32-E72D297353CC}">
                <c16:uniqueId val="{0000000B-FD76-48DE-9B2F-0C80865AD818}"/>
              </c:ext>
            </c:extLst>
          </c:dPt>
          <c:dPt>
            <c:idx val="10"/>
            <c:invertIfNegative val="0"/>
            <c:bubble3D val="0"/>
            <c:spPr>
              <a:solidFill>
                <a:schemeClr val="accent1">
                  <a:lumMod val="20000"/>
                  <a:lumOff val="80000"/>
                </a:schemeClr>
              </a:solidFill>
              <a:ln>
                <a:noFill/>
              </a:ln>
              <a:effectLst/>
            </c:spPr>
            <c:extLst>
              <c:ext xmlns:c16="http://schemas.microsoft.com/office/drawing/2014/chart" uri="{C3380CC4-5D6E-409C-BE32-E72D297353CC}">
                <c16:uniqueId val="{0000000D-FD76-48DE-9B2F-0C80865AD818}"/>
              </c:ext>
            </c:extLst>
          </c:dPt>
          <c:cat>
            <c:strRef>
              <c:f>('FGND_for_plots (3DDD)'!$A$106,'FGND_for_plots (3DDD)'!$A$111:$A$112,'FGND_for_plots (3DDD)'!$A$117,'FGND_for_plots (3DDD)'!$A$131,'FGND_for_plots (3DDD)'!$A$134,'FGND_for_plots (3DDD)'!$A$143:$A$144)</c:f>
              <c:strCache>
                <c:ptCount val="8"/>
                <c:pt idx="0">
                  <c:v>Rainfall low</c:v>
                </c:pt>
                <c:pt idx="1">
                  <c:v>Rainfall localised</c:v>
                </c:pt>
                <c:pt idx="2">
                  <c:v>Veranico occurred</c:v>
                </c:pt>
                <c:pt idx="3">
                  <c:v>No rainfall</c:v>
                </c:pt>
                <c:pt idx="4">
                  <c:v>Localised flooding</c:v>
                </c:pt>
                <c:pt idx="5">
                  <c:v>Constant drought (aridity?)</c:v>
                </c:pt>
                <c:pt idx="6">
                  <c:v>Very high temperature</c:v>
                </c:pt>
                <c:pt idx="7">
                  <c:v>State of emergency due to heavy rain and some dams broke</c:v>
                </c:pt>
              </c:strCache>
            </c:strRef>
          </c:cat>
          <c:val>
            <c:numRef>
              <c:f>('FGND_for_plots (3DDD)'!$B$106,'FGND_for_plots (3DDD)'!$B$111:$B$112,'FGND_for_plots (3DDD)'!$B$117,'FGND_for_plots (3DDD)'!$B$131,'FGND_for_plots (3DDD)'!$B$134,'FGND_for_plots (3DDD)'!$B$143,'FGND_for_plots (3DDD)'!$B$144)</c:f>
              <c:numCache>
                <c:formatCode>General</c:formatCode>
                <c:ptCount val="8"/>
                <c:pt idx="0">
                  <c:v>222</c:v>
                </c:pt>
                <c:pt idx="1">
                  <c:v>139</c:v>
                </c:pt>
                <c:pt idx="2">
                  <c:v>131</c:v>
                </c:pt>
                <c:pt idx="3">
                  <c:v>101</c:v>
                </c:pt>
                <c:pt idx="4">
                  <c:v>16</c:v>
                </c:pt>
                <c:pt idx="5">
                  <c:v>11</c:v>
                </c:pt>
                <c:pt idx="6">
                  <c:v>2</c:v>
                </c:pt>
                <c:pt idx="7">
                  <c:v>2</c:v>
                </c:pt>
              </c:numCache>
            </c:numRef>
          </c:val>
          <c:extLst>
            <c:ext xmlns:c16="http://schemas.microsoft.com/office/drawing/2014/chart" uri="{C3380CC4-5D6E-409C-BE32-E72D297353CC}">
              <c16:uniqueId val="{0000000E-FD76-48DE-9B2F-0C80865AD818}"/>
            </c:ext>
          </c:extLst>
        </c:ser>
        <c:dLbls>
          <c:showLegendKey val="0"/>
          <c:showVal val="0"/>
          <c:showCatName val="0"/>
          <c:showSerName val="0"/>
          <c:showPercent val="0"/>
          <c:showBubbleSize val="0"/>
        </c:dLbls>
        <c:gapWidth val="10"/>
        <c:axId val="424925128"/>
        <c:axId val="424920536"/>
      </c:barChart>
      <c:catAx>
        <c:axId val="424925128"/>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8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crossAx val="424920536"/>
        <c:crosses val="autoZero"/>
        <c:auto val="1"/>
        <c:lblAlgn val="ctr"/>
        <c:lblOffset val="100"/>
        <c:noMultiLvlLbl val="0"/>
      </c:catAx>
      <c:valAx>
        <c:axId val="424920536"/>
        <c:scaling>
          <c:orientation val="minMax"/>
        </c:scaling>
        <c:delete val="0"/>
        <c:axPos val="l"/>
        <c:title>
          <c:tx>
            <c:rich>
              <a:bodyPr rot="-54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r>
                  <a:rPr lang="en-GB" sz="900"/>
                  <a:t>Number of occurrences</a:t>
                </a:r>
              </a:p>
            </c:rich>
          </c:tx>
          <c:overlay val="0"/>
          <c:spPr>
            <a:noFill/>
            <a:ln>
              <a:noFill/>
            </a:ln>
            <a:effectLst/>
          </c:spPr>
          <c:txPr>
            <a:bodyPr rot="-54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crossAx val="424925128"/>
        <c:crosses val="autoZero"/>
        <c:crossBetween val="between"/>
      </c:valAx>
      <c:spPr>
        <a:noFill/>
        <a:ln>
          <a:solidFill>
            <a:schemeClr val="tx1"/>
          </a:solid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tx1"/>
          </a:solidFill>
          <a:latin typeface="Arial" panose="020B0604020202020204" pitchFamily="34" charset="0"/>
          <a:cs typeface="Arial" panose="020B0604020202020204" pitchFamily="34" charset="0"/>
        </a:defRPr>
      </a:pPr>
      <a:endParaRPr lang="nl-NL"/>
    </a:p>
  </c:txPr>
  <c:printSettings>
    <c:headerFooter/>
    <c:pageMargins b="0.75" l="0.7" r="0.7" t="0.75" header="0.3" footer="0.3"/>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0" i="0" u="none" strike="noStrike" kern="1200" spc="0" baseline="0">
                <a:solidFill>
                  <a:schemeClr val="tx1"/>
                </a:solidFill>
                <a:latin typeface="Arial" panose="020B0604020202020204" pitchFamily="34" charset="0"/>
                <a:ea typeface="+mn-ea"/>
                <a:cs typeface="Arial" panose="020B0604020202020204" pitchFamily="34" charset="0"/>
              </a:defRPr>
            </a:pPr>
            <a:r>
              <a:rPr lang="en-GB" sz="1100"/>
              <a:t>Agricultural impacts</a:t>
            </a:r>
          </a:p>
        </c:rich>
      </c:tx>
      <c:layout>
        <c:manualLayout>
          <c:xMode val="edge"/>
          <c:yMode val="edge"/>
          <c:x val="0.39269260978581566"/>
          <c:y val="5.8646393459323744E-2"/>
        </c:manualLayout>
      </c:layout>
      <c:overlay val="0"/>
      <c:spPr>
        <a:noFill/>
        <a:ln>
          <a:noFill/>
        </a:ln>
        <a:effectLst/>
      </c:spPr>
      <c:txPr>
        <a:bodyPr rot="0" spcFirstLastPara="1" vertOverflow="ellipsis" vert="horz" wrap="square" anchor="ctr" anchorCtr="1"/>
        <a:lstStyle/>
        <a:p>
          <a:pPr>
            <a:defRPr sz="1100" b="0" i="0" u="none" strike="noStrike" kern="1200" spc="0" baseline="0">
              <a:solidFill>
                <a:schemeClr val="tx1"/>
              </a:solidFill>
              <a:latin typeface="Arial" panose="020B0604020202020204" pitchFamily="34" charset="0"/>
              <a:ea typeface="+mn-ea"/>
              <a:cs typeface="Arial" panose="020B0604020202020204" pitchFamily="34" charset="0"/>
            </a:defRPr>
          </a:pPr>
          <a:endParaRPr lang="nl-NL"/>
        </a:p>
      </c:txPr>
    </c:title>
    <c:autoTitleDeleted val="0"/>
    <c:plotArea>
      <c:layout>
        <c:manualLayout>
          <c:layoutTarget val="inner"/>
          <c:xMode val="edge"/>
          <c:yMode val="edge"/>
          <c:x val="0.23191131205923718"/>
          <c:y val="4.8407212932900845E-2"/>
          <c:w val="0.72410261445148205"/>
          <c:h val="0.45574978940805516"/>
        </c:manualLayout>
      </c:layout>
      <c:barChart>
        <c:barDir val="col"/>
        <c:grouping val="clustered"/>
        <c:varyColors val="0"/>
        <c:ser>
          <c:idx val="0"/>
          <c:order val="0"/>
          <c:spPr>
            <a:solidFill>
              <a:schemeClr val="bg1">
                <a:lumMod val="85000"/>
              </a:schemeClr>
            </a:solidFill>
            <a:ln>
              <a:noFill/>
            </a:ln>
            <a:effectLst/>
          </c:spPr>
          <c:invertIfNegative val="0"/>
          <c:dPt>
            <c:idx val="0"/>
            <c:invertIfNegative val="0"/>
            <c:bubble3D val="0"/>
            <c:spPr>
              <a:solidFill>
                <a:schemeClr val="bg1">
                  <a:lumMod val="85000"/>
                </a:schemeClr>
              </a:solidFill>
              <a:ln>
                <a:noFill/>
              </a:ln>
              <a:effectLst/>
            </c:spPr>
            <c:extLst>
              <c:ext xmlns:c16="http://schemas.microsoft.com/office/drawing/2014/chart" uri="{C3380CC4-5D6E-409C-BE32-E72D297353CC}">
                <c16:uniqueId val="{00000001-ED7A-470F-8415-6FD9EFEF2351}"/>
              </c:ext>
            </c:extLst>
          </c:dPt>
          <c:dPt>
            <c:idx val="2"/>
            <c:invertIfNegative val="0"/>
            <c:bubble3D val="0"/>
            <c:spPr>
              <a:solidFill>
                <a:schemeClr val="bg1">
                  <a:lumMod val="85000"/>
                </a:schemeClr>
              </a:solidFill>
              <a:ln>
                <a:noFill/>
              </a:ln>
              <a:effectLst/>
            </c:spPr>
            <c:extLst>
              <c:ext xmlns:c16="http://schemas.microsoft.com/office/drawing/2014/chart" uri="{C3380CC4-5D6E-409C-BE32-E72D297353CC}">
                <c16:uniqueId val="{00000003-ED7A-470F-8415-6FD9EFEF2351}"/>
              </c:ext>
            </c:extLst>
          </c:dPt>
          <c:dPt>
            <c:idx val="3"/>
            <c:invertIfNegative val="0"/>
            <c:bubble3D val="0"/>
            <c:spPr>
              <a:solidFill>
                <a:schemeClr val="bg1">
                  <a:lumMod val="85000"/>
                </a:schemeClr>
              </a:solidFill>
              <a:ln>
                <a:noFill/>
              </a:ln>
              <a:effectLst/>
            </c:spPr>
            <c:extLst>
              <c:ext xmlns:c16="http://schemas.microsoft.com/office/drawing/2014/chart" uri="{C3380CC4-5D6E-409C-BE32-E72D297353CC}">
                <c16:uniqueId val="{00000005-ED7A-470F-8415-6FD9EFEF2351}"/>
              </c:ext>
            </c:extLst>
          </c:dPt>
          <c:dPt>
            <c:idx val="7"/>
            <c:invertIfNegative val="0"/>
            <c:bubble3D val="0"/>
            <c:spPr>
              <a:solidFill>
                <a:schemeClr val="bg1">
                  <a:lumMod val="85000"/>
                </a:schemeClr>
              </a:solidFill>
              <a:ln>
                <a:noFill/>
              </a:ln>
              <a:effectLst/>
            </c:spPr>
            <c:extLst>
              <c:ext xmlns:c16="http://schemas.microsoft.com/office/drawing/2014/chart" uri="{C3380CC4-5D6E-409C-BE32-E72D297353CC}">
                <c16:uniqueId val="{00000007-ED7A-470F-8415-6FD9EFEF2351}"/>
              </c:ext>
            </c:extLst>
          </c:dPt>
          <c:dPt>
            <c:idx val="9"/>
            <c:invertIfNegative val="0"/>
            <c:bubble3D val="0"/>
            <c:spPr>
              <a:solidFill>
                <a:schemeClr val="bg1">
                  <a:lumMod val="85000"/>
                </a:schemeClr>
              </a:solidFill>
              <a:ln>
                <a:noFill/>
              </a:ln>
              <a:effectLst/>
            </c:spPr>
            <c:extLst>
              <c:ext xmlns:c16="http://schemas.microsoft.com/office/drawing/2014/chart" uri="{C3380CC4-5D6E-409C-BE32-E72D297353CC}">
                <c16:uniqueId val="{00000009-ED7A-470F-8415-6FD9EFEF2351}"/>
              </c:ext>
            </c:extLst>
          </c:dPt>
          <c:dPt>
            <c:idx val="10"/>
            <c:invertIfNegative val="0"/>
            <c:bubble3D val="0"/>
            <c:spPr>
              <a:solidFill>
                <a:schemeClr val="bg1">
                  <a:lumMod val="85000"/>
                </a:schemeClr>
              </a:solidFill>
              <a:ln>
                <a:noFill/>
              </a:ln>
              <a:effectLst/>
            </c:spPr>
            <c:extLst>
              <c:ext xmlns:c16="http://schemas.microsoft.com/office/drawing/2014/chart" uri="{C3380CC4-5D6E-409C-BE32-E72D297353CC}">
                <c16:uniqueId val="{0000000B-ED7A-470F-8415-6FD9EFEF2351}"/>
              </c:ext>
            </c:extLst>
          </c:dPt>
          <c:cat>
            <c:strRef>
              <c:f>('FGND_for_plots (3DDD)'!$A$105,'FGND_for_plots (3DDD)'!$A$107,'FGND_for_plots (3DDD)'!$A$115,'FGND_for_plots (3DDD)'!$A$121,'FGND_for_plots (3DDD)'!$A$122,'FGND_for_plots (3DDD)'!$A$124,'FGND_for_plots (3DDD)'!$A$126,'FGND_for_plots (3DDD)'!$A$132,'FGND_for_plots (3DDD)'!$A$140,'FGND_for_plots (3DDD)'!$A$145,'FGND_for_plots (3DDD)'!$A$148)</c:f>
              <c:strCache>
                <c:ptCount val="11"/>
                <c:pt idx="0">
                  <c:v>Crop losses due to excessive rainfall</c:v>
                </c:pt>
                <c:pt idx="1">
                  <c:v>Crop losses</c:v>
                </c:pt>
                <c:pt idx="2">
                  <c:v>Crop losses due to pests</c:v>
                </c:pt>
                <c:pt idx="3">
                  <c:v>Crop development poor</c:v>
                </c:pt>
                <c:pt idx="4">
                  <c:v>Crop planting reduced or delayed</c:v>
                </c:pt>
                <c:pt idx="5">
                  <c:v>Pasture and forage poor</c:v>
                </c:pt>
                <c:pt idx="6">
                  <c:v>Crop losses high</c:v>
                </c:pt>
                <c:pt idx="7">
                  <c:v>Livestock in poor health</c:v>
                </c:pt>
                <c:pt idx="8">
                  <c:v>Dairy production reduced</c:v>
                </c:pt>
                <c:pt idx="9">
                  <c:v>Farmers experiencing decreasing capital</c:v>
                </c:pt>
                <c:pt idx="10">
                  <c:v>Fish farm production reduced</c:v>
                </c:pt>
              </c:strCache>
            </c:strRef>
          </c:cat>
          <c:val>
            <c:numRef>
              <c:f>('FGND_for_plots (3DDD)'!$B$105,'FGND_for_plots (3DDD)'!$B$107,'FGND_for_plots (3DDD)'!$B$115,'FGND_for_plots (3DDD)'!$B$121:$B$122,'FGND_for_plots (3DDD)'!$B$124,'FGND_for_plots (3DDD)'!$B$126,'FGND_for_plots (3DDD)'!$B$132,'FGND_for_plots (3DDD)'!$B$140,'FGND_for_plots (3DDD)'!$B$145,'FGND_for_plots (3DDD)'!$B$148)</c:f>
              <c:numCache>
                <c:formatCode>General</c:formatCode>
                <c:ptCount val="11"/>
                <c:pt idx="0">
                  <c:v>238</c:v>
                </c:pt>
                <c:pt idx="1">
                  <c:v>210</c:v>
                </c:pt>
                <c:pt idx="2">
                  <c:v>107</c:v>
                </c:pt>
                <c:pt idx="3">
                  <c:v>44</c:v>
                </c:pt>
                <c:pt idx="4">
                  <c:v>39</c:v>
                </c:pt>
                <c:pt idx="5">
                  <c:v>32</c:v>
                </c:pt>
                <c:pt idx="6">
                  <c:v>28</c:v>
                </c:pt>
                <c:pt idx="7">
                  <c:v>15</c:v>
                </c:pt>
                <c:pt idx="8">
                  <c:v>3</c:v>
                </c:pt>
                <c:pt idx="9">
                  <c:v>2</c:v>
                </c:pt>
                <c:pt idx="10">
                  <c:v>1</c:v>
                </c:pt>
              </c:numCache>
            </c:numRef>
          </c:val>
          <c:extLst>
            <c:ext xmlns:c16="http://schemas.microsoft.com/office/drawing/2014/chart" uri="{C3380CC4-5D6E-409C-BE32-E72D297353CC}">
              <c16:uniqueId val="{0000000C-ED7A-470F-8415-6FD9EFEF2351}"/>
            </c:ext>
          </c:extLst>
        </c:ser>
        <c:dLbls>
          <c:showLegendKey val="0"/>
          <c:showVal val="0"/>
          <c:showCatName val="0"/>
          <c:showSerName val="0"/>
          <c:showPercent val="0"/>
          <c:showBubbleSize val="0"/>
        </c:dLbls>
        <c:gapWidth val="10"/>
        <c:axId val="424925128"/>
        <c:axId val="424920536"/>
      </c:barChart>
      <c:catAx>
        <c:axId val="424925128"/>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8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crossAx val="424920536"/>
        <c:crosses val="autoZero"/>
        <c:auto val="1"/>
        <c:lblAlgn val="ctr"/>
        <c:lblOffset val="100"/>
        <c:noMultiLvlLbl val="0"/>
      </c:catAx>
      <c:valAx>
        <c:axId val="424920536"/>
        <c:scaling>
          <c:orientation val="minMax"/>
        </c:scaling>
        <c:delete val="0"/>
        <c:axPos val="l"/>
        <c:title>
          <c:tx>
            <c:rich>
              <a:bodyPr rot="-54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r>
                  <a:rPr lang="en-GB" sz="900"/>
                  <a:t>Number of occurrences</a:t>
                </a:r>
              </a:p>
            </c:rich>
          </c:tx>
          <c:overlay val="0"/>
          <c:spPr>
            <a:noFill/>
            <a:ln>
              <a:noFill/>
            </a:ln>
            <a:effectLst/>
          </c:spPr>
          <c:txPr>
            <a:bodyPr rot="-54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crossAx val="424925128"/>
        <c:crosses val="autoZero"/>
        <c:crossBetween val="between"/>
      </c:valAx>
      <c:spPr>
        <a:noFill/>
        <a:ln>
          <a:solidFill>
            <a:schemeClr val="tx1"/>
          </a:solid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tx1"/>
          </a:solidFill>
          <a:latin typeface="Arial" panose="020B0604020202020204" pitchFamily="34" charset="0"/>
          <a:cs typeface="Arial" panose="020B0604020202020204" pitchFamily="34" charset="0"/>
        </a:defRPr>
      </a:pPr>
      <a:endParaRPr lang="nl-NL"/>
    </a:p>
  </c:txPr>
  <c:printSettings>
    <c:headerFooter/>
    <c:pageMargins b="0.75" l="0.7" r="0.7" t="0.75" header="0.3" footer="0.3"/>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0" i="0" u="none" strike="noStrike" kern="1200" spc="0" baseline="0">
                <a:solidFill>
                  <a:schemeClr val="tx1"/>
                </a:solidFill>
                <a:latin typeface="Arial" panose="020B0604020202020204" pitchFamily="34" charset="0"/>
                <a:ea typeface="+mn-ea"/>
                <a:cs typeface="Arial" panose="020B0604020202020204" pitchFamily="34" charset="0"/>
              </a:defRPr>
            </a:pPr>
            <a:r>
              <a:rPr lang="en-GB" sz="1100"/>
              <a:t>Socioeconomic impacts</a:t>
            </a:r>
          </a:p>
        </c:rich>
      </c:tx>
      <c:layout>
        <c:manualLayout>
          <c:xMode val="edge"/>
          <c:yMode val="edge"/>
          <c:x val="0.41389716614363803"/>
          <c:y val="5.6044701812248826E-2"/>
        </c:manualLayout>
      </c:layout>
      <c:overlay val="0"/>
      <c:spPr>
        <a:noFill/>
        <a:ln>
          <a:noFill/>
        </a:ln>
        <a:effectLst/>
      </c:spPr>
      <c:txPr>
        <a:bodyPr rot="0" spcFirstLastPara="1" vertOverflow="ellipsis" vert="horz" wrap="square" anchor="ctr" anchorCtr="1"/>
        <a:lstStyle/>
        <a:p>
          <a:pPr>
            <a:defRPr sz="1100" b="0" i="0" u="none" strike="noStrike" kern="1200" spc="0" baseline="0">
              <a:solidFill>
                <a:schemeClr val="tx1"/>
              </a:solidFill>
              <a:latin typeface="Arial" panose="020B0604020202020204" pitchFamily="34" charset="0"/>
              <a:ea typeface="+mn-ea"/>
              <a:cs typeface="Arial" panose="020B0604020202020204" pitchFamily="34" charset="0"/>
            </a:defRPr>
          </a:pPr>
          <a:endParaRPr lang="nl-NL"/>
        </a:p>
      </c:txPr>
    </c:title>
    <c:autoTitleDeleted val="0"/>
    <c:plotArea>
      <c:layout>
        <c:manualLayout>
          <c:layoutTarget val="inner"/>
          <c:xMode val="edge"/>
          <c:yMode val="edge"/>
          <c:x val="0.21728035910011539"/>
          <c:y val="4.8407212932900845E-2"/>
          <c:w val="0.73985420923012346"/>
          <c:h val="0.45574978940805516"/>
        </c:manualLayout>
      </c:layout>
      <c:barChart>
        <c:barDir val="col"/>
        <c:grouping val="clustered"/>
        <c:varyColors val="0"/>
        <c:ser>
          <c:idx val="0"/>
          <c:order val="0"/>
          <c:spPr>
            <a:solidFill>
              <a:schemeClr val="accent4">
                <a:lumMod val="40000"/>
                <a:lumOff val="60000"/>
              </a:schemeClr>
            </a:solidFill>
            <a:ln>
              <a:noFill/>
            </a:ln>
            <a:effectLst/>
          </c:spPr>
          <c:invertIfNegative val="0"/>
          <c:dPt>
            <c:idx val="0"/>
            <c:invertIfNegative val="0"/>
            <c:bubble3D val="0"/>
            <c:spPr>
              <a:solidFill>
                <a:schemeClr val="accent4">
                  <a:lumMod val="40000"/>
                  <a:lumOff val="60000"/>
                </a:schemeClr>
              </a:solidFill>
              <a:ln>
                <a:noFill/>
              </a:ln>
              <a:effectLst/>
            </c:spPr>
            <c:extLst>
              <c:ext xmlns:c16="http://schemas.microsoft.com/office/drawing/2014/chart" uri="{C3380CC4-5D6E-409C-BE32-E72D297353CC}">
                <c16:uniqueId val="{00000001-2C99-4B43-A6D8-FCFA2D69605B}"/>
              </c:ext>
            </c:extLst>
          </c:dPt>
          <c:dPt>
            <c:idx val="2"/>
            <c:invertIfNegative val="0"/>
            <c:bubble3D val="0"/>
            <c:spPr>
              <a:solidFill>
                <a:schemeClr val="accent4">
                  <a:lumMod val="40000"/>
                  <a:lumOff val="60000"/>
                </a:schemeClr>
              </a:solidFill>
              <a:ln>
                <a:noFill/>
              </a:ln>
              <a:effectLst/>
            </c:spPr>
            <c:extLst>
              <c:ext xmlns:c16="http://schemas.microsoft.com/office/drawing/2014/chart" uri="{C3380CC4-5D6E-409C-BE32-E72D297353CC}">
                <c16:uniqueId val="{00000003-2C99-4B43-A6D8-FCFA2D69605B}"/>
              </c:ext>
            </c:extLst>
          </c:dPt>
          <c:dPt>
            <c:idx val="3"/>
            <c:invertIfNegative val="0"/>
            <c:bubble3D val="0"/>
            <c:spPr>
              <a:solidFill>
                <a:schemeClr val="accent4">
                  <a:lumMod val="40000"/>
                  <a:lumOff val="60000"/>
                </a:schemeClr>
              </a:solidFill>
              <a:ln>
                <a:noFill/>
              </a:ln>
              <a:effectLst/>
            </c:spPr>
            <c:extLst>
              <c:ext xmlns:c16="http://schemas.microsoft.com/office/drawing/2014/chart" uri="{C3380CC4-5D6E-409C-BE32-E72D297353CC}">
                <c16:uniqueId val="{00000005-2C99-4B43-A6D8-FCFA2D69605B}"/>
              </c:ext>
            </c:extLst>
          </c:dPt>
          <c:dPt>
            <c:idx val="7"/>
            <c:invertIfNegative val="0"/>
            <c:bubble3D val="0"/>
            <c:spPr>
              <a:solidFill>
                <a:schemeClr val="accent4">
                  <a:lumMod val="40000"/>
                  <a:lumOff val="60000"/>
                </a:schemeClr>
              </a:solidFill>
              <a:ln>
                <a:noFill/>
              </a:ln>
              <a:effectLst/>
            </c:spPr>
            <c:extLst>
              <c:ext xmlns:c16="http://schemas.microsoft.com/office/drawing/2014/chart" uri="{C3380CC4-5D6E-409C-BE32-E72D297353CC}">
                <c16:uniqueId val="{00000007-2C99-4B43-A6D8-FCFA2D69605B}"/>
              </c:ext>
            </c:extLst>
          </c:dPt>
          <c:dPt>
            <c:idx val="9"/>
            <c:invertIfNegative val="0"/>
            <c:bubble3D val="0"/>
            <c:spPr>
              <a:solidFill>
                <a:schemeClr val="accent4">
                  <a:lumMod val="40000"/>
                  <a:lumOff val="60000"/>
                </a:schemeClr>
              </a:solidFill>
              <a:ln>
                <a:noFill/>
              </a:ln>
              <a:effectLst/>
            </c:spPr>
            <c:extLst>
              <c:ext xmlns:c16="http://schemas.microsoft.com/office/drawing/2014/chart" uri="{C3380CC4-5D6E-409C-BE32-E72D297353CC}">
                <c16:uniqueId val="{00000009-2C99-4B43-A6D8-FCFA2D69605B}"/>
              </c:ext>
            </c:extLst>
          </c:dPt>
          <c:dPt>
            <c:idx val="10"/>
            <c:invertIfNegative val="0"/>
            <c:bubble3D val="0"/>
            <c:spPr>
              <a:solidFill>
                <a:schemeClr val="accent4">
                  <a:lumMod val="40000"/>
                  <a:lumOff val="60000"/>
                </a:schemeClr>
              </a:solidFill>
              <a:ln>
                <a:noFill/>
              </a:ln>
              <a:effectLst/>
            </c:spPr>
            <c:extLst>
              <c:ext xmlns:c16="http://schemas.microsoft.com/office/drawing/2014/chart" uri="{C3380CC4-5D6E-409C-BE32-E72D297353CC}">
                <c16:uniqueId val="{0000000B-2C99-4B43-A6D8-FCFA2D69605B}"/>
              </c:ext>
            </c:extLst>
          </c:dPt>
          <c:cat>
            <c:strRef>
              <c:f>('FGND_for_plots (3DDD)'!$A$135,'FGND_for_plots (3DDD)'!$A$137,'FGND_for_plots (3DDD)'!$A$138,'FGND_for_plots (3DDD)'!$A$141,'FGND_for_plots (3DDD)'!$A$142,'FGND_for_plots (3DDD)'!$A$149,'FGND_for_plots (3DDD)'!$A$150,'FGND_for_plots (3DDD)'!$A$151,'FGND_for_plots (3DDD)'!$A$152)</c:f>
              <c:strCache>
                <c:ptCount val="9"/>
                <c:pt idx="0">
                  <c:v>Wildfires</c:v>
                </c:pt>
                <c:pt idx="1">
                  <c:v>High production costs</c:v>
                </c:pt>
                <c:pt idx="2">
                  <c:v>Livestock farmers suffering</c:v>
                </c:pt>
                <c:pt idx="3">
                  <c:v>High costs of rice, meat, corn and soy derivatives for animal feed</c:v>
                </c:pt>
                <c:pt idx="4">
                  <c:v>Worrying situation</c:v>
                </c:pt>
                <c:pt idx="5">
                  <c:v>Loss of income</c:v>
                </c:pt>
                <c:pt idx="6">
                  <c:v>Migration of rural producers to cities</c:v>
                </c:pt>
                <c:pt idx="7">
                  <c:v>Reduced economy</c:v>
                </c:pt>
                <c:pt idx="8">
                  <c:v>Social impacts</c:v>
                </c:pt>
              </c:strCache>
            </c:strRef>
          </c:cat>
          <c:val>
            <c:numRef>
              <c:f>('FGND_for_plots (3DDD)'!$B$135,'FGND_for_plots (3DDD)'!$B$137,'FGND_for_plots (3DDD)'!$B$138,'FGND_for_plots (3DDD)'!$B$141,'FGND_for_plots (3DDD)'!$B$142,'FGND_for_plots (3DDD)'!$B$149,'FGND_for_plots (3DDD)'!$B$150,'FGND_for_plots (3DDD)'!$B$151,'FGND_for_plots (3DDD)'!$B$152)</c:f>
              <c:numCache>
                <c:formatCode>General</c:formatCode>
                <c:ptCount val="9"/>
                <c:pt idx="0">
                  <c:v>8</c:v>
                </c:pt>
                <c:pt idx="1">
                  <c:v>6</c:v>
                </c:pt>
                <c:pt idx="2">
                  <c:v>4</c:v>
                </c:pt>
                <c:pt idx="3">
                  <c:v>3</c:v>
                </c:pt>
                <c:pt idx="4">
                  <c:v>3</c:v>
                </c:pt>
                <c:pt idx="5">
                  <c:v>1</c:v>
                </c:pt>
                <c:pt idx="6">
                  <c:v>1</c:v>
                </c:pt>
                <c:pt idx="7">
                  <c:v>1</c:v>
                </c:pt>
                <c:pt idx="8">
                  <c:v>1</c:v>
                </c:pt>
              </c:numCache>
            </c:numRef>
          </c:val>
          <c:extLst>
            <c:ext xmlns:c16="http://schemas.microsoft.com/office/drawing/2014/chart" uri="{C3380CC4-5D6E-409C-BE32-E72D297353CC}">
              <c16:uniqueId val="{0000000C-2C99-4B43-A6D8-FCFA2D69605B}"/>
            </c:ext>
          </c:extLst>
        </c:ser>
        <c:dLbls>
          <c:showLegendKey val="0"/>
          <c:showVal val="0"/>
          <c:showCatName val="0"/>
          <c:showSerName val="0"/>
          <c:showPercent val="0"/>
          <c:showBubbleSize val="0"/>
        </c:dLbls>
        <c:gapWidth val="10"/>
        <c:axId val="424925128"/>
        <c:axId val="424920536"/>
      </c:barChart>
      <c:catAx>
        <c:axId val="424925128"/>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8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crossAx val="424920536"/>
        <c:crosses val="autoZero"/>
        <c:auto val="1"/>
        <c:lblAlgn val="ctr"/>
        <c:lblOffset val="100"/>
        <c:noMultiLvlLbl val="0"/>
      </c:catAx>
      <c:valAx>
        <c:axId val="424920536"/>
        <c:scaling>
          <c:orientation val="minMax"/>
        </c:scaling>
        <c:delete val="0"/>
        <c:axPos val="l"/>
        <c:title>
          <c:tx>
            <c:rich>
              <a:bodyPr rot="-54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r>
                  <a:rPr lang="en-GB" sz="900"/>
                  <a:t>Number of occurrences</a:t>
                </a:r>
              </a:p>
            </c:rich>
          </c:tx>
          <c:overlay val="0"/>
          <c:spPr>
            <a:noFill/>
            <a:ln>
              <a:noFill/>
            </a:ln>
            <a:effectLst/>
          </c:spPr>
          <c:txPr>
            <a:bodyPr rot="-54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crossAx val="424925128"/>
        <c:crosses val="autoZero"/>
        <c:crossBetween val="between"/>
      </c:valAx>
      <c:spPr>
        <a:noFill/>
        <a:ln>
          <a:solidFill>
            <a:schemeClr val="tx1"/>
          </a:solid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tx1"/>
          </a:solidFill>
          <a:latin typeface="Arial" panose="020B0604020202020204" pitchFamily="34" charset="0"/>
          <a:cs typeface="Arial" panose="020B0604020202020204" pitchFamily="34" charset="0"/>
        </a:defRPr>
      </a:pPr>
      <a:endParaRPr lang="nl-NL"/>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8767911226282258"/>
          <c:y val="4.3542359515891249E-2"/>
          <c:w val="0.771748575449272"/>
          <c:h val="0.4610553382879311"/>
        </c:manualLayout>
      </c:layout>
      <c:barChart>
        <c:barDir val="col"/>
        <c:grouping val="clustered"/>
        <c:varyColors val="0"/>
        <c:ser>
          <c:idx val="0"/>
          <c:order val="0"/>
          <c:spPr>
            <a:solidFill>
              <a:schemeClr val="tx2">
                <a:lumMod val="40000"/>
                <a:lumOff val="60000"/>
              </a:schemeClr>
            </a:solidFill>
            <a:ln>
              <a:noFill/>
            </a:ln>
            <a:effectLst/>
          </c:spPr>
          <c:invertIfNegative val="0"/>
          <c:cat>
            <c:strRef>
              <c:f>'FGND_for_plots (3DDD) (2)'!$A$90:$A$102</c:f>
              <c:strCache>
                <c:ptCount val="13"/>
                <c:pt idx="0">
                  <c:v> sufficient water volume accumulated during wet season</c:v>
                </c:pt>
                <c:pt idx="1">
                  <c:v> when water will run out</c:v>
                </c:pt>
                <c:pt idx="2">
                  <c:v> crop production will be good</c:v>
                </c:pt>
                <c:pt idx="3">
                  <c:v> there will soon be water scarcity</c:v>
                </c:pt>
                <c:pt idx="4">
                  <c:v> sparse rains will harm crops</c:v>
                </c:pt>
                <c:pt idx="5">
                  <c:v> supply not guaranteed unless much more rain falls</c:v>
                </c:pt>
                <c:pt idx="6">
                  <c:v> water trucks will soon be required</c:v>
                </c:pt>
                <c:pt idx="7">
                  <c:v> when pasture will run out</c:v>
                </c:pt>
                <c:pt idx="8">
                  <c:v> rains will be plentiful</c:v>
                </c:pt>
                <c:pt idx="9">
                  <c:v> if current rains continue then supply will be guaranteed</c:v>
                </c:pt>
                <c:pt idx="10">
                  <c:v> will be a difficult year for producers due to losses</c:v>
                </c:pt>
                <c:pt idx="11">
                  <c:v> crop production will be normal</c:v>
                </c:pt>
                <c:pt idx="12">
                  <c:v> increasing number of communities will require water trucks</c:v>
                </c:pt>
              </c:strCache>
            </c:strRef>
          </c:cat>
          <c:val>
            <c:numRef>
              <c:f>'FGND_for_plots (3DDD) (2)'!$B$90:$B$102</c:f>
              <c:numCache>
                <c:formatCode>General</c:formatCode>
                <c:ptCount val="13"/>
                <c:pt idx="0">
                  <c:v>35</c:v>
                </c:pt>
                <c:pt idx="1">
                  <c:v>31</c:v>
                </c:pt>
                <c:pt idx="2">
                  <c:v>30</c:v>
                </c:pt>
                <c:pt idx="3">
                  <c:v>13</c:v>
                </c:pt>
                <c:pt idx="4">
                  <c:v>6</c:v>
                </c:pt>
                <c:pt idx="5">
                  <c:v>6</c:v>
                </c:pt>
                <c:pt idx="6">
                  <c:v>6</c:v>
                </c:pt>
                <c:pt idx="7">
                  <c:v>6</c:v>
                </c:pt>
                <c:pt idx="8">
                  <c:v>5</c:v>
                </c:pt>
                <c:pt idx="9">
                  <c:v>3</c:v>
                </c:pt>
                <c:pt idx="10">
                  <c:v>3</c:v>
                </c:pt>
                <c:pt idx="11">
                  <c:v>1</c:v>
                </c:pt>
                <c:pt idx="12">
                  <c:v>1</c:v>
                </c:pt>
              </c:numCache>
            </c:numRef>
          </c:val>
          <c:extLst>
            <c:ext xmlns:c16="http://schemas.microsoft.com/office/drawing/2014/chart" uri="{C3380CC4-5D6E-409C-BE32-E72D297353CC}">
              <c16:uniqueId val="{00000000-EC27-4F0D-9810-188BA86EAE49}"/>
            </c:ext>
          </c:extLst>
        </c:ser>
        <c:dLbls>
          <c:showLegendKey val="0"/>
          <c:showVal val="0"/>
          <c:showCatName val="0"/>
          <c:showSerName val="0"/>
          <c:showPercent val="0"/>
          <c:showBubbleSize val="0"/>
        </c:dLbls>
        <c:gapWidth val="10"/>
        <c:axId val="424925128"/>
        <c:axId val="424920536"/>
      </c:barChart>
      <c:catAx>
        <c:axId val="424925128"/>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8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crossAx val="424920536"/>
        <c:crosses val="autoZero"/>
        <c:auto val="1"/>
        <c:lblAlgn val="ctr"/>
        <c:lblOffset val="100"/>
        <c:noMultiLvlLbl val="0"/>
      </c:catAx>
      <c:valAx>
        <c:axId val="424920536"/>
        <c:scaling>
          <c:orientation val="minMax"/>
        </c:scaling>
        <c:delete val="0"/>
        <c:axPos val="l"/>
        <c:title>
          <c:tx>
            <c:rich>
              <a:bodyPr rot="-54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r>
                  <a:rPr lang="en-GB" sz="900"/>
                  <a:t>Number of occurrences</a:t>
                </a:r>
              </a:p>
            </c:rich>
          </c:tx>
          <c:overlay val="0"/>
          <c:spPr>
            <a:noFill/>
            <a:ln>
              <a:noFill/>
            </a:ln>
            <a:effectLst/>
          </c:spPr>
          <c:txPr>
            <a:bodyPr rot="-54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crossAx val="424925128"/>
        <c:crosses val="autoZero"/>
        <c:crossBetween val="between"/>
      </c:valAx>
      <c:spPr>
        <a:noFill/>
        <a:ln>
          <a:solidFill>
            <a:schemeClr val="tx1"/>
          </a:solid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tx1"/>
          </a:solidFill>
          <a:latin typeface="Arial" panose="020B0604020202020204" pitchFamily="34" charset="0"/>
          <a:cs typeface="Arial" panose="020B0604020202020204" pitchFamily="34" charset="0"/>
        </a:defRPr>
      </a:pPr>
      <a:endParaRPr lang="nl-NL"/>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6074500193504637E-2"/>
          <c:y val="4.3542418648910543E-2"/>
          <c:w val="0.92715639944913064"/>
          <c:h val="0.40685243092677875"/>
        </c:manualLayout>
      </c:layout>
      <c:barChart>
        <c:barDir val="col"/>
        <c:grouping val="clustered"/>
        <c:varyColors val="0"/>
        <c:ser>
          <c:idx val="0"/>
          <c:order val="0"/>
          <c:spPr>
            <a:solidFill>
              <a:srgbClr val="C00000"/>
            </a:solidFill>
            <a:ln>
              <a:noFill/>
            </a:ln>
            <a:effectLst/>
          </c:spPr>
          <c:invertIfNegative val="0"/>
          <c:cat>
            <c:strRef>
              <c:f>'FGND_for_plots (3DDD) (2)'!$A$105:$A$152</c:f>
              <c:strCache>
                <c:ptCount val="48"/>
                <c:pt idx="0">
                  <c:v>Crop losses due to excessive rainfall</c:v>
                </c:pt>
                <c:pt idx="1">
                  <c:v>Rainfall low</c:v>
                </c:pt>
                <c:pt idx="2">
                  <c:v>Crop losses</c:v>
                </c:pt>
                <c:pt idx="3">
                  <c:v>Water trucks necessary in some communities</c:v>
                </c:pt>
                <c:pt idx="4">
                  <c:v>Water scarcity: localised</c:v>
                </c:pt>
                <c:pt idx="5">
                  <c:v>Water for human consumption: low availability</c:v>
                </c:pt>
                <c:pt idx="6">
                  <c:v>Rainfall localised</c:v>
                </c:pt>
                <c:pt idx="7">
                  <c:v>Veranico occurred</c:v>
                </c:pt>
                <c:pt idx="8">
                  <c:v>Reservoirs little replenished</c:v>
                </c:pt>
                <c:pt idx="9">
                  <c:v>Reservoir levels low</c:v>
                </c:pt>
                <c:pt idx="10">
                  <c:v>Crop losses due to pests</c:v>
                </c:pt>
                <c:pt idx="11">
                  <c:v>Water levels low</c:v>
                </c:pt>
                <c:pt idx="12">
                  <c:v>No rainfall</c:v>
                </c:pt>
                <c:pt idx="13">
                  <c:v>Insufficient water for irrigation</c:v>
                </c:pt>
                <c:pt idx="14">
                  <c:v>Water for animal consumption: low availability</c:v>
                </c:pt>
                <c:pt idx="15">
                  <c:v>Reservoirs empty</c:v>
                </c:pt>
                <c:pt idx="16">
                  <c:v>Crop development poor</c:v>
                </c:pt>
                <c:pt idx="17">
                  <c:v>Crop planting reduced or delayed</c:v>
                </c:pt>
                <c:pt idx="18">
                  <c:v>Groundwater level dropping</c:v>
                </c:pt>
                <c:pt idx="19">
                  <c:v>Pasture and forage poor</c:v>
                </c:pt>
                <c:pt idx="20">
                  <c:v>Water scarcity: critical</c:v>
                </c:pt>
                <c:pt idx="21">
                  <c:v>Crop losses high</c:v>
                </c:pt>
                <c:pt idx="22">
                  <c:v>Drought condition worsening</c:v>
                </c:pt>
                <c:pt idx="23">
                  <c:v>Low reservoir levels in external municipality water source</c:v>
                </c:pt>
                <c:pt idx="24">
                  <c:v>Water quality poor</c:v>
                </c:pt>
                <c:pt idx="25">
                  <c:v>Reservoir losses due to excessive evaporation</c:v>
                </c:pt>
                <c:pt idx="26">
                  <c:v>Localised flooding</c:v>
                </c:pt>
                <c:pt idx="27">
                  <c:v>Livestock in poor health</c:v>
                </c:pt>
                <c:pt idx="28">
                  <c:v>Soil moisture low</c:v>
                </c:pt>
                <c:pt idx="29">
                  <c:v>Constant drought (aridity?)</c:v>
                </c:pt>
                <c:pt idx="30">
                  <c:v>Wildfires</c:v>
                </c:pt>
                <c:pt idx="31">
                  <c:v>Water supply rationing</c:v>
                </c:pt>
                <c:pt idx="32">
                  <c:v>High production costs</c:v>
                </c:pt>
                <c:pt idx="33">
                  <c:v>Livestock farmers suffering</c:v>
                </c:pt>
                <c:pt idx="34">
                  <c:v>Urban water supply difficulties</c:v>
                </c:pt>
                <c:pt idx="35">
                  <c:v>Dairy production reduced</c:v>
                </c:pt>
                <c:pt idx="36">
                  <c:v>High costs of rice, meat, corn and soy derivatives for animal feed</c:v>
                </c:pt>
                <c:pt idx="37">
                  <c:v>Worrying situation</c:v>
                </c:pt>
                <c:pt idx="38">
                  <c:v>Very high temperature</c:v>
                </c:pt>
                <c:pt idx="39">
                  <c:v>State of emergency due to heavy rain and some dams broke</c:v>
                </c:pt>
                <c:pt idx="40">
                  <c:v>Farmers experiencing decreasing capital</c:v>
                </c:pt>
                <c:pt idx="41">
                  <c:v>Wells dried up</c:v>
                </c:pt>
                <c:pt idx="42">
                  <c:v>River stopped flowing</c:v>
                </c:pt>
                <c:pt idx="43">
                  <c:v>Fish farm production reduced</c:v>
                </c:pt>
                <c:pt idx="44">
                  <c:v>Loss of income</c:v>
                </c:pt>
                <c:pt idx="45">
                  <c:v>Migration of rural producers to cities</c:v>
                </c:pt>
                <c:pt idx="46">
                  <c:v>Reduced economy</c:v>
                </c:pt>
                <c:pt idx="47">
                  <c:v>Social impacts</c:v>
                </c:pt>
              </c:strCache>
            </c:strRef>
          </c:cat>
          <c:val>
            <c:numRef>
              <c:f>'FGND_for_plots (3DDD) (2)'!$B$105:$B$152</c:f>
              <c:numCache>
                <c:formatCode>General</c:formatCode>
                <c:ptCount val="48"/>
                <c:pt idx="0">
                  <c:v>238</c:v>
                </c:pt>
                <c:pt idx="1">
                  <c:v>222</c:v>
                </c:pt>
                <c:pt idx="2">
                  <c:v>210</c:v>
                </c:pt>
                <c:pt idx="3">
                  <c:v>206</c:v>
                </c:pt>
                <c:pt idx="4">
                  <c:v>175</c:v>
                </c:pt>
                <c:pt idx="5">
                  <c:v>159</c:v>
                </c:pt>
                <c:pt idx="6">
                  <c:v>139</c:v>
                </c:pt>
                <c:pt idx="7">
                  <c:v>131</c:v>
                </c:pt>
                <c:pt idx="8">
                  <c:v>119</c:v>
                </c:pt>
                <c:pt idx="9">
                  <c:v>113</c:v>
                </c:pt>
                <c:pt idx="10">
                  <c:v>107</c:v>
                </c:pt>
                <c:pt idx="11">
                  <c:v>105</c:v>
                </c:pt>
                <c:pt idx="12">
                  <c:v>101</c:v>
                </c:pt>
                <c:pt idx="13">
                  <c:v>66</c:v>
                </c:pt>
                <c:pt idx="14">
                  <c:v>63</c:v>
                </c:pt>
                <c:pt idx="15">
                  <c:v>45</c:v>
                </c:pt>
                <c:pt idx="16">
                  <c:v>44</c:v>
                </c:pt>
                <c:pt idx="17">
                  <c:v>39</c:v>
                </c:pt>
                <c:pt idx="18">
                  <c:v>37</c:v>
                </c:pt>
                <c:pt idx="19">
                  <c:v>32</c:v>
                </c:pt>
                <c:pt idx="20">
                  <c:v>29</c:v>
                </c:pt>
                <c:pt idx="21">
                  <c:v>28</c:v>
                </c:pt>
                <c:pt idx="22">
                  <c:v>26</c:v>
                </c:pt>
                <c:pt idx="23">
                  <c:v>19</c:v>
                </c:pt>
                <c:pt idx="24">
                  <c:v>18</c:v>
                </c:pt>
                <c:pt idx="25">
                  <c:v>18</c:v>
                </c:pt>
                <c:pt idx="26">
                  <c:v>16</c:v>
                </c:pt>
                <c:pt idx="27">
                  <c:v>15</c:v>
                </c:pt>
                <c:pt idx="28">
                  <c:v>13</c:v>
                </c:pt>
                <c:pt idx="29">
                  <c:v>11</c:v>
                </c:pt>
                <c:pt idx="30">
                  <c:v>8</c:v>
                </c:pt>
                <c:pt idx="31">
                  <c:v>7</c:v>
                </c:pt>
                <c:pt idx="32">
                  <c:v>6</c:v>
                </c:pt>
                <c:pt idx="33">
                  <c:v>4</c:v>
                </c:pt>
                <c:pt idx="34">
                  <c:v>4</c:v>
                </c:pt>
                <c:pt idx="35">
                  <c:v>3</c:v>
                </c:pt>
                <c:pt idx="36">
                  <c:v>3</c:v>
                </c:pt>
                <c:pt idx="37">
                  <c:v>3</c:v>
                </c:pt>
                <c:pt idx="38">
                  <c:v>2</c:v>
                </c:pt>
                <c:pt idx="39">
                  <c:v>2</c:v>
                </c:pt>
                <c:pt idx="40">
                  <c:v>2</c:v>
                </c:pt>
                <c:pt idx="41">
                  <c:v>2</c:v>
                </c:pt>
                <c:pt idx="42">
                  <c:v>2</c:v>
                </c:pt>
                <c:pt idx="43">
                  <c:v>1</c:v>
                </c:pt>
                <c:pt idx="44">
                  <c:v>1</c:v>
                </c:pt>
                <c:pt idx="45">
                  <c:v>1</c:v>
                </c:pt>
                <c:pt idx="46">
                  <c:v>1</c:v>
                </c:pt>
                <c:pt idx="47">
                  <c:v>1</c:v>
                </c:pt>
              </c:numCache>
            </c:numRef>
          </c:val>
          <c:extLst>
            <c:ext xmlns:c16="http://schemas.microsoft.com/office/drawing/2014/chart" uri="{C3380CC4-5D6E-409C-BE32-E72D297353CC}">
              <c16:uniqueId val="{00000000-328E-422B-9672-F8F89D6BEF60}"/>
            </c:ext>
          </c:extLst>
        </c:ser>
        <c:dLbls>
          <c:showLegendKey val="0"/>
          <c:showVal val="0"/>
          <c:showCatName val="0"/>
          <c:showSerName val="0"/>
          <c:showPercent val="0"/>
          <c:showBubbleSize val="0"/>
        </c:dLbls>
        <c:gapWidth val="10"/>
        <c:axId val="424925128"/>
        <c:axId val="424920536"/>
      </c:barChart>
      <c:catAx>
        <c:axId val="424925128"/>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8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crossAx val="424920536"/>
        <c:crosses val="autoZero"/>
        <c:auto val="1"/>
        <c:lblAlgn val="ctr"/>
        <c:lblOffset val="100"/>
        <c:noMultiLvlLbl val="0"/>
      </c:catAx>
      <c:valAx>
        <c:axId val="424920536"/>
        <c:scaling>
          <c:orientation val="minMax"/>
        </c:scaling>
        <c:delete val="0"/>
        <c:axPos val="l"/>
        <c:title>
          <c:tx>
            <c:rich>
              <a:bodyPr rot="-54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r>
                  <a:rPr lang="en-GB" sz="900"/>
                  <a:t>Number of occurrences</a:t>
                </a:r>
              </a:p>
            </c:rich>
          </c:tx>
          <c:overlay val="0"/>
          <c:spPr>
            <a:noFill/>
            <a:ln>
              <a:noFill/>
            </a:ln>
            <a:effectLst/>
          </c:spPr>
          <c:txPr>
            <a:bodyPr rot="-54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crossAx val="424925128"/>
        <c:crosses val="autoZero"/>
        <c:crossBetween val="between"/>
      </c:valAx>
      <c:spPr>
        <a:noFill/>
        <a:ln>
          <a:solidFill>
            <a:schemeClr val="tx1"/>
          </a:solid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tx1"/>
          </a:solidFill>
          <a:latin typeface="Arial" panose="020B0604020202020204" pitchFamily="34" charset="0"/>
          <a:cs typeface="Arial" panose="020B0604020202020204" pitchFamily="34" charset="0"/>
        </a:defRPr>
      </a:pPr>
      <a:endParaRPr lang="nl-NL"/>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328977752717231"/>
          <c:y val="4.3542359515891249E-2"/>
          <c:w val="0.79968864113158289"/>
          <c:h val="0.40685243092677875"/>
        </c:manualLayout>
      </c:layout>
      <c:barChart>
        <c:barDir val="col"/>
        <c:grouping val="clustered"/>
        <c:varyColors val="0"/>
        <c:ser>
          <c:idx val="0"/>
          <c:order val="0"/>
          <c:spPr>
            <a:solidFill>
              <a:schemeClr val="accent6">
                <a:lumMod val="75000"/>
              </a:schemeClr>
            </a:solidFill>
            <a:ln>
              <a:noFill/>
            </a:ln>
            <a:effectLst/>
          </c:spPr>
          <c:invertIfNegative val="0"/>
          <c:cat>
            <c:strRef>
              <c:f>'FGND_for_plots (3DDD) (2)'!$A$163:$A$187</c:f>
              <c:strCache>
                <c:ptCount val="25"/>
                <c:pt idx="0">
                  <c:v>No problems due to drought</c:v>
                </c:pt>
                <c:pt idx="1">
                  <c:v>No water access problems due to drought</c:v>
                </c:pt>
                <c:pt idx="2">
                  <c:v>Rainfall plentiful</c:v>
                </c:pt>
                <c:pt idx="3">
                  <c:v>Water reserves for humans are good</c:v>
                </c:pt>
                <c:pt idx="4">
                  <c:v>Water reserves for animals are good</c:v>
                </c:pt>
                <c:pt idx="5">
                  <c:v>Reservoirs replenished</c:v>
                </c:pt>
                <c:pt idx="6">
                  <c:v>Reservoirs full</c:v>
                </c:pt>
                <c:pt idx="7">
                  <c:v>Crops developing well</c:v>
                </c:pt>
                <c:pt idx="8">
                  <c:v>Pasture and forage developing well</c:v>
                </c:pt>
                <c:pt idx="9">
                  <c:v>Reservoir levels good</c:v>
                </c:pt>
                <c:pt idx="10">
                  <c:v>Rainfall well distributed</c:v>
                </c:pt>
                <c:pt idx="11">
                  <c:v>No crop losses</c:v>
                </c:pt>
                <c:pt idx="12">
                  <c:v>River flow good</c:v>
                </c:pt>
                <c:pt idx="13">
                  <c:v>No social impact (due to social programmes)</c:v>
                </c:pt>
                <c:pt idx="14">
                  <c:v>Drought condition improving</c:v>
                </c:pt>
                <c:pt idx="15">
                  <c:v>Groundwater levels good</c:v>
                </c:pt>
                <c:pt idx="16">
                  <c:v>Soil moisture condition good</c:v>
                </c:pt>
                <c:pt idx="17">
                  <c:v>Crop losses acceptably low</c:v>
                </c:pt>
                <c:pt idx="18">
                  <c:v>Water levels good</c:v>
                </c:pt>
                <c:pt idx="19">
                  <c:v>Water levels reasonable</c:v>
                </c:pt>
                <c:pt idx="20">
                  <c:v>Harvest good</c:v>
                </c:pt>
                <c:pt idx="21">
                  <c:v>Water access problems alleviated</c:v>
                </c:pt>
                <c:pt idx="22">
                  <c:v>Water reserves for irrigation is good</c:v>
                </c:pt>
                <c:pt idx="23">
                  <c:v>Water trucks not needed</c:v>
                </c:pt>
                <c:pt idx="24">
                  <c:v>Livestock in good health</c:v>
                </c:pt>
              </c:strCache>
            </c:strRef>
          </c:cat>
          <c:val>
            <c:numRef>
              <c:f>'FGND_for_plots (3DDD) (2)'!$B$163:$B$187</c:f>
              <c:numCache>
                <c:formatCode>General</c:formatCode>
                <c:ptCount val="25"/>
                <c:pt idx="0">
                  <c:v>705</c:v>
                </c:pt>
                <c:pt idx="1">
                  <c:v>427</c:v>
                </c:pt>
                <c:pt idx="2">
                  <c:v>133</c:v>
                </c:pt>
                <c:pt idx="3">
                  <c:v>108</c:v>
                </c:pt>
                <c:pt idx="4">
                  <c:v>100</c:v>
                </c:pt>
                <c:pt idx="5">
                  <c:v>93</c:v>
                </c:pt>
                <c:pt idx="6">
                  <c:v>70</c:v>
                </c:pt>
                <c:pt idx="7">
                  <c:v>65</c:v>
                </c:pt>
                <c:pt idx="8">
                  <c:v>55</c:v>
                </c:pt>
                <c:pt idx="9">
                  <c:v>53</c:v>
                </c:pt>
                <c:pt idx="10">
                  <c:v>50</c:v>
                </c:pt>
                <c:pt idx="11">
                  <c:v>32</c:v>
                </c:pt>
                <c:pt idx="12">
                  <c:v>32</c:v>
                </c:pt>
                <c:pt idx="13">
                  <c:v>29</c:v>
                </c:pt>
                <c:pt idx="14">
                  <c:v>27</c:v>
                </c:pt>
                <c:pt idx="15">
                  <c:v>15</c:v>
                </c:pt>
                <c:pt idx="16">
                  <c:v>11</c:v>
                </c:pt>
                <c:pt idx="17">
                  <c:v>9</c:v>
                </c:pt>
                <c:pt idx="18">
                  <c:v>8</c:v>
                </c:pt>
                <c:pt idx="19">
                  <c:v>6</c:v>
                </c:pt>
                <c:pt idx="20">
                  <c:v>7</c:v>
                </c:pt>
                <c:pt idx="21">
                  <c:v>4</c:v>
                </c:pt>
                <c:pt idx="22">
                  <c:v>3</c:v>
                </c:pt>
                <c:pt idx="23">
                  <c:v>3</c:v>
                </c:pt>
                <c:pt idx="24">
                  <c:v>1</c:v>
                </c:pt>
              </c:numCache>
            </c:numRef>
          </c:val>
          <c:extLst>
            <c:ext xmlns:c16="http://schemas.microsoft.com/office/drawing/2014/chart" uri="{C3380CC4-5D6E-409C-BE32-E72D297353CC}">
              <c16:uniqueId val="{00000000-4100-4D6D-92FB-F1A64B32B958}"/>
            </c:ext>
          </c:extLst>
        </c:ser>
        <c:dLbls>
          <c:showLegendKey val="0"/>
          <c:showVal val="0"/>
          <c:showCatName val="0"/>
          <c:showSerName val="0"/>
          <c:showPercent val="0"/>
          <c:showBubbleSize val="0"/>
        </c:dLbls>
        <c:gapWidth val="10"/>
        <c:axId val="424925128"/>
        <c:axId val="424920536"/>
      </c:barChart>
      <c:catAx>
        <c:axId val="424925128"/>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8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crossAx val="424920536"/>
        <c:crosses val="autoZero"/>
        <c:auto val="1"/>
        <c:lblAlgn val="ctr"/>
        <c:lblOffset val="100"/>
        <c:noMultiLvlLbl val="0"/>
      </c:catAx>
      <c:valAx>
        <c:axId val="424920536"/>
        <c:scaling>
          <c:orientation val="minMax"/>
        </c:scaling>
        <c:delete val="0"/>
        <c:axPos val="l"/>
        <c:title>
          <c:tx>
            <c:rich>
              <a:bodyPr rot="-54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r>
                  <a:rPr lang="en-GB" sz="900"/>
                  <a:t>Number of occurrences</a:t>
                </a:r>
              </a:p>
            </c:rich>
          </c:tx>
          <c:overlay val="0"/>
          <c:spPr>
            <a:noFill/>
            <a:ln>
              <a:noFill/>
            </a:ln>
            <a:effectLst/>
          </c:spPr>
          <c:txPr>
            <a:bodyPr rot="-54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crossAx val="424925128"/>
        <c:crosses val="autoZero"/>
        <c:crossBetween val="between"/>
      </c:valAx>
      <c:spPr>
        <a:noFill/>
        <a:ln>
          <a:solidFill>
            <a:schemeClr val="tx1"/>
          </a:solid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tx1"/>
          </a:solidFill>
          <a:latin typeface="Arial" panose="020B0604020202020204" pitchFamily="34" charset="0"/>
          <a:cs typeface="Arial" panose="020B0604020202020204" pitchFamily="34" charset="0"/>
        </a:defRPr>
      </a:pPr>
      <a:endParaRPr lang="nl-NL"/>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7834759367138884"/>
          <c:y val="4.8407212932900845E-2"/>
          <c:w val="0.68395629220177412"/>
          <c:h val="0.45063478589957107"/>
        </c:manualLayout>
      </c:layout>
      <c:barChart>
        <c:barDir val="col"/>
        <c:grouping val="clustered"/>
        <c:varyColors val="0"/>
        <c:ser>
          <c:idx val="0"/>
          <c:order val="0"/>
          <c:spPr>
            <a:solidFill>
              <a:schemeClr val="accent6">
                <a:lumMod val="75000"/>
              </a:schemeClr>
            </a:solidFill>
            <a:ln>
              <a:noFill/>
            </a:ln>
            <a:effectLst/>
          </c:spPr>
          <c:invertIfNegative val="0"/>
          <c:dPt>
            <c:idx val="0"/>
            <c:invertIfNegative val="0"/>
            <c:bubble3D val="0"/>
            <c:spPr>
              <a:solidFill>
                <a:srgbClr val="C00000"/>
              </a:solidFill>
              <a:ln>
                <a:noFill/>
              </a:ln>
              <a:effectLst/>
            </c:spPr>
            <c:extLst>
              <c:ext xmlns:c16="http://schemas.microsoft.com/office/drawing/2014/chart" uri="{C3380CC4-5D6E-409C-BE32-E72D297353CC}">
                <c16:uniqueId val="{00000001-B96C-4D54-A305-F8D6B907E54A}"/>
              </c:ext>
            </c:extLst>
          </c:dPt>
          <c:dPt>
            <c:idx val="2"/>
            <c:invertIfNegative val="0"/>
            <c:bubble3D val="0"/>
            <c:spPr>
              <a:solidFill>
                <a:srgbClr val="C00000"/>
              </a:solidFill>
              <a:ln>
                <a:noFill/>
              </a:ln>
              <a:effectLst/>
            </c:spPr>
            <c:extLst>
              <c:ext xmlns:c16="http://schemas.microsoft.com/office/drawing/2014/chart" uri="{C3380CC4-5D6E-409C-BE32-E72D297353CC}">
                <c16:uniqueId val="{00000003-B96C-4D54-A305-F8D6B907E54A}"/>
              </c:ext>
            </c:extLst>
          </c:dPt>
          <c:dPt>
            <c:idx val="3"/>
            <c:invertIfNegative val="0"/>
            <c:bubble3D val="0"/>
            <c:spPr>
              <a:solidFill>
                <a:srgbClr val="C00000"/>
              </a:solidFill>
              <a:ln>
                <a:noFill/>
              </a:ln>
              <a:effectLst/>
            </c:spPr>
            <c:extLst>
              <c:ext xmlns:c16="http://schemas.microsoft.com/office/drawing/2014/chart" uri="{C3380CC4-5D6E-409C-BE32-E72D297353CC}">
                <c16:uniqueId val="{00000005-B96C-4D54-A305-F8D6B907E54A}"/>
              </c:ext>
            </c:extLst>
          </c:dPt>
          <c:dPt>
            <c:idx val="7"/>
            <c:invertIfNegative val="0"/>
            <c:bubble3D val="0"/>
            <c:spPr>
              <a:solidFill>
                <a:srgbClr val="C00000"/>
              </a:solidFill>
              <a:ln>
                <a:noFill/>
              </a:ln>
              <a:effectLst/>
            </c:spPr>
            <c:extLst>
              <c:ext xmlns:c16="http://schemas.microsoft.com/office/drawing/2014/chart" uri="{C3380CC4-5D6E-409C-BE32-E72D297353CC}">
                <c16:uniqueId val="{00000007-B96C-4D54-A305-F8D6B907E54A}"/>
              </c:ext>
            </c:extLst>
          </c:dPt>
          <c:dPt>
            <c:idx val="8"/>
            <c:invertIfNegative val="0"/>
            <c:bubble3D val="0"/>
            <c:spPr>
              <a:solidFill>
                <a:srgbClr val="C00000"/>
              </a:solidFill>
              <a:ln>
                <a:noFill/>
              </a:ln>
              <a:effectLst/>
            </c:spPr>
            <c:extLst>
              <c:ext xmlns:c16="http://schemas.microsoft.com/office/drawing/2014/chart" uri="{C3380CC4-5D6E-409C-BE32-E72D297353CC}">
                <c16:uniqueId val="{00000009-B96C-4D54-A305-F8D6B907E54A}"/>
              </c:ext>
            </c:extLst>
          </c:dPt>
          <c:dPt>
            <c:idx val="9"/>
            <c:invertIfNegative val="0"/>
            <c:bubble3D val="0"/>
            <c:spPr>
              <a:solidFill>
                <a:srgbClr val="C00000"/>
              </a:solidFill>
              <a:ln>
                <a:noFill/>
              </a:ln>
              <a:effectLst/>
            </c:spPr>
            <c:extLst>
              <c:ext xmlns:c16="http://schemas.microsoft.com/office/drawing/2014/chart" uri="{C3380CC4-5D6E-409C-BE32-E72D297353CC}">
                <c16:uniqueId val="{0000000B-B96C-4D54-A305-F8D6B907E54A}"/>
              </c:ext>
            </c:extLst>
          </c:dPt>
          <c:dPt>
            <c:idx val="10"/>
            <c:invertIfNegative val="0"/>
            <c:bubble3D val="0"/>
            <c:spPr>
              <a:solidFill>
                <a:srgbClr val="C00000"/>
              </a:solidFill>
              <a:ln>
                <a:noFill/>
              </a:ln>
              <a:effectLst/>
            </c:spPr>
            <c:extLst>
              <c:ext xmlns:c16="http://schemas.microsoft.com/office/drawing/2014/chart" uri="{C3380CC4-5D6E-409C-BE32-E72D297353CC}">
                <c16:uniqueId val="{0000000D-B96C-4D54-A305-F8D6B907E54A}"/>
              </c:ext>
            </c:extLst>
          </c:dPt>
          <c:cat>
            <c:strRef>
              <c:f>'FGND_for_plots (3DDD) (2)'!$A$199:$A$207</c:f>
              <c:strCache>
                <c:ptCount val="9"/>
                <c:pt idx="0">
                  <c:v>Water access impacts</c:v>
                </c:pt>
                <c:pt idx="1">
                  <c:v>No problem</c:v>
                </c:pt>
                <c:pt idx="2">
                  <c:v>Agricultural impacts</c:v>
                </c:pt>
                <c:pt idx="3">
                  <c:v>Insufficient rainfall</c:v>
                </c:pt>
                <c:pt idx="4">
                  <c:v>Water situation good</c:v>
                </c:pt>
                <c:pt idx="5">
                  <c:v>Good rain</c:v>
                </c:pt>
                <c:pt idx="6">
                  <c:v>Agricultural production good</c:v>
                </c:pt>
                <c:pt idx="7">
                  <c:v>Socioeconomic and environmental impacts</c:v>
                </c:pt>
                <c:pt idx="8">
                  <c:v>Flooding</c:v>
                </c:pt>
              </c:strCache>
            </c:strRef>
          </c:cat>
          <c:val>
            <c:numRef>
              <c:f>'FGND_for_plots (3DDD) (2)'!$B$199:$B$207</c:f>
              <c:numCache>
                <c:formatCode>General</c:formatCode>
                <c:ptCount val="9"/>
                <c:pt idx="0">
                  <c:v>1187</c:v>
                </c:pt>
                <c:pt idx="1">
                  <c:v>1161</c:v>
                </c:pt>
                <c:pt idx="2">
                  <c:v>719</c:v>
                </c:pt>
                <c:pt idx="3">
                  <c:v>606</c:v>
                </c:pt>
                <c:pt idx="4">
                  <c:v>495</c:v>
                </c:pt>
                <c:pt idx="5">
                  <c:v>183</c:v>
                </c:pt>
                <c:pt idx="6">
                  <c:v>169</c:v>
                </c:pt>
                <c:pt idx="7">
                  <c:v>28</c:v>
                </c:pt>
                <c:pt idx="8">
                  <c:v>18</c:v>
                </c:pt>
              </c:numCache>
            </c:numRef>
          </c:val>
          <c:extLst>
            <c:ext xmlns:c16="http://schemas.microsoft.com/office/drawing/2014/chart" uri="{C3380CC4-5D6E-409C-BE32-E72D297353CC}">
              <c16:uniqueId val="{0000000E-B96C-4D54-A305-F8D6B907E54A}"/>
            </c:ext>
          </c:extLst>
        </c:ser>
        <c:dLbls>
          <c:showLegendKey val="0"/>
          <c:showVal val="0"/>
          <c:showCatName val="0"/>
          <c:showSerName val="0"/>
          <c:showPercent val="0"/>
          <c:showBubbleSize val="0"/>
        </c:dLbls>
        <c:gapWidth val="10"/>
        <c:axId val="424925128"/>
        <c:axId val="424920536"/>
      </c:barChart>
      <c:catAx>
        <c:axId val="424925128"/>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8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crossAx val="424920536"/>
        <c:crosses val="autoZero"/>
        <c:auto val="1"/>
        <c:lblAlgn val="ctr"/>
        <c:lblOffset val="100"/>
        <c:noMultiLvlLbl val="0"/>
      </c:catAx>
      <c:valAx>
        <c:axId val="424920536"/>
        <c:scaling>
          <c:orientation val="minMax"/>
        </c:scaling>
        <c:delete val="0"/>
        <c:axPos val="l"/>
        <c:title>
          <c:tx>
            <c:rich>
              <a:bodyPr rot="-54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r>
                  <a:rPr lang="en-GB" sz="900"/>
                  <a:t>Number of occurrences</a:t>
                </a:r>
              </a:p>
            </c:rich>
          </c:tx>
          <c:overlay val="0"/>
          <c:spPr>
            <a:noFill/>
            <a:ln>
              <a:noFill/>
            </a:ln>
            <a:effectLst/>
          </c:spPr>
          <c:txPr>
            <a:bodyPr rot="-54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crossAx val="424925128"/>
        <c:crosses val="autoZero"/>
        <c:crossBetween val="between"/>
      </c:valAx>
      <c:spPr>
        <a:noFill/>
        <a:ln>
          <a:solidFill>
            <a:schemeClr val="tx1"/>
          </a:solid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tx1"/>
          </a:solidFill>
          <a:latin typeface="Arial" panose="020B0604020202020204" pitchFamily="34" charset="0"/>
          <a:cs typeface="Arial" panose="020B0604020202020204" pitchFamily="34" charset="0"/>
        </a:defRPr>
      </a:pPr>
      <a:endParaRPr lang="nl-NL"/>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4801351552656079"/>
          <c:y val="4.8407212932900845E-2"/>
          <c:w val="0.60366304542479643"/>
          <c:h val="0.46038308776769571"/>
        </c:manualLayout>
      </c:layout>
      <c:barChart>
        <c:barDir val="col"/>
        <c:grouping val="clustered"/>
        <c:varyColors val="0"/>
        <c:ser>
          <c:idx val="0"/>
          <c:order val="0"/>
          <c:spPr>
            <a:solidFill>
              <a:schemeClr val="tx1">
                <a:lumMod val="50000"/>
                <a:lumOff val="50000"/>
              </a:schemeClr>
            </a:solidFill>
            <a:ln>
              <a:noFill/>
            </a:ln>
            <a:effectLst/>
          </c:spPr>
          <c:invertIfNegative val="0"/>
          <c:dPt>
            <c:idx val="0"/>
            <c:invertIfNegative val="0"/>
            <c:bubble3D val="0"/>
            <c:spPr>
              <a:solidFill>
                <a:schemeClr val="tx1">
                  <a:lumMod val="50000"/>
                  <a:lumOff val="50000"/>
                </a:schemeClr>
              </a:solidFill>
              <a:ln>
                <a:noFill/>
              </a:ln>
              <a:effectLst/>
            </c:spPr>
            <c:extLst>
              <c:ext xmlns:c16="http://schemas.microsoft.com/office/drawing/2014/chart" uri="{C3380CC4-5D6E-409C-BE32-E72D297353CC}">
                <c16:uniqueId val="{00000001-3102-47CF-ACCF-43DA7EDCE96F}"/>
              </c:ext>
            </c:extLst>
          </c:dPt>
          <c:dPt>
            <c:idx val="2"/>
            <c:invertIfNegative val="0"/>
            <c:bubble3D val="0"/>
            <c:spPr>
              <a:solidFill>
                <a:schemeClr val="tx1">
                  <a:lumMod val="50000"/>
                  <a:lumOff val="50000"/>
                </a:schemeClr>
              </a:solidFill>
              <a:ln>
                <a:noFill/>
              </a:ln>
              <a:effectLst/>
            </c:spPr>
            <c:extLst>
              <c:ext xmlns:c16="http://schemas.microsoft.com/office/drawing/2014/chart" uri="{C3380CC4-5D6E-409C-BE32-E72D297353CC}">
                <c16:uniqueId val="{00000003-3102-47CF-ACCF-43DA7EDCE96F}"/>
              </c:ext>
            </c:extLst>
          </c:dPt>
          <c:dPt>
            <c:idx val="3"/>
            <c:invertIfNegative val="0"/>
            <c:bubble3D val="0"/>
            <c:spPr>
              <a:solidFill>
                <a:schemeClr val="tx1">
                  <a:lumMod val="50000"/>
                  <a:lumOff val="50000"/>
                </a:schemeClr>
              </a:solidFill>
              <a:ln>
                <a:noFill/>
              </a:ln>
              <a:effectLst/>
            </c:spPr>
            <c:extLst>
              <c:ext xmlns:c16="http://schemas.microsoft.com/office/drawing/2014/chart" uri="{C3380CC4-5D6E-409C-BE32-E72D297353CC}">
                <c16:uniqueId val="{00000005-3102-47CF-ACCF-43DA7EDCE96F}"/>
              </c:ext>
            </c:extLst>
          </c:dPt>
          <c:dPt>
            <c:idx val="7"/>
            <c:invertIfNegative val="0"/>
            <c:bubble3D val="0"/>
            <c:spPr>
              <a:solidFill>
                <a:schemeClr val="tx1">
                  <a:lumMod val="50000"/>
                  <a:lumOff val="50000"/>
                </a:schemeClr>
              </a:solidFill>
              <a:ln>
                <a:noFill/>
              </a:ln>
              <a:effectLst/>
            </c:spPr>
            <c:extLst>
              <c:ext xmlns:c16="http://schemas.microsoft.com/office/drawing/2014/chart" uri="{C3380CC4-5D6E-409C-BE32-E72D297353CC}">
                <c16:uniqueId val="{00000007-3102-47CF-ACCF-43DA7EDCE96F}"/>
              </c:ext>
            </c:extLst>
          </c:dPt>
          <c:dPt>
            <c:idx val="9"/>
            <c:invertIfNegative val="0"/>
            <c:bubble3D val="0"/>
            <c:spPr>
              <a:solidFill>
                <a:schemeClr val="tx1">
                  <a:lumMod val="50000"/>
                  <a:lumOff val="50000"/>
                </a:schemeClr>
              </a:solidFill>
              <a:ln>
                <a:noFill/>
              </a:ln>
              <a:effectLst/>
            </c:spPr>
            <c:extLst>
              <c:ext xmlns:c16="http://schemas.microsoft.com/office/drawing/2014/chart" uri="{C3380CC4-5D6E-409C-BE32-E72D297353CC}">
                <c16:uniqueId val="{00000009-3102-47CF-ACCF-43DA7EDCE96F}"/>
              </c:ext>
            </c:extLst>
          </c:dPt>
          <c:dPt>
            <c:idx val="10"/>
            <c:invertIfNegative val="0"/>
            <c:bubble3D val="0"/>
            <c:spPr>
              <a:solidFill>
                <a:schemeClr val="tx1">
                  <a:lumMod val="50000"/>
                  <a:lumOff val="50000"/>
                </a:schemeClr>
              </a:solidFill>
              <a:ln>
                <a:noFill/>
              </a:ln>
              <a:effectLst/>
            </c:spPr>
            <c:extLst>
              <c:ext xmlns:c16="http://schemas.microsoft.com/office/drawing/2014/chart" uri="{C3380CC4-5D6E-409C-BE32-E72D297353CC}">
                <c16:uniqueId val="{0000000B-3102-47CF-ACCF-43DA7EDCE96F}"/>
              </c:ext>
            </c:extLst>
          </c:dPt>
          <c:cat>
            <c:strRef>
              <c:f>'FGND_for_plots (3DDD) (2)'!$A$212:$A$218</c:f>
              <c:strCache>
                <c:ptCount val="7"/>
                <c:pt idx="0">
                  <c:v>Negative impacts</c:v>
                </c:pt>
                <c:pt idx="1">
                  <c:v>Positives</c:v>
                </c:pt>
                <c:pt idx="2">
                  <c:v>Extra information</c:v>
                </c:pt>
                <c:pt idx="3">
                  <c:v>Aggravating factor</c:v>
                </c:pt>
                <c:pt idx="4">
                  <c:v>Prediction provided</c:v>
                </c:pt>
                <c:pt idx="5">
                  <c:v>Alleviating factor</c:v>
                </c:pt>
                <c:pt idx="6">
                  <c:v>Alleviating/aggravating factor</c:v>
                </c:pt>
              </c:strCache>
            </c:strRef>
          </c:cat>
          <c:val>
            <c:numRef>
              <c:f>'FGND_for_plots (3DDD) (2)'!$B$212:$B$218</c:f>
              <c:numCache>
                <c:formatCode>General</c:formatCode>
                <c:ptCount val="7"/>
                <c:pt idx="0">
                  <c:v>2597</c:v>
                </c:pt>
                <c:pt idx="1">
                  <c:v>2046</c:v>
                </c:pt>
                <c:pt idx="2">
                  <c:v>1534</c:v>
                </c:pt>
                <c:pt idx="3">
                  <c:v>151</c:v>
                </c:pt>
                <c:pt idx="4">
                  <c:v>146</c:v>
                </c:pt>
                <c:pt idx="5">
                  <c:v>82</c:v>
                </c:pt>
                <c:pt idx="6">
                  <c:v>18</c:v>
                </c:pt>
              </c:numCache>
            </c:numRef>
          </c:val>
          <c:extLst>
            <c:ext xmlns:c16="http://schemas.microsoft.com/office/drawing/2014/chart" uri="{C3380CC4-5D6E-409C-BE32-E72D297353CC}">
              <c16:uniqueId val="{0000000C-3102-47CF-ACCF-43DA7EDCE96F}"/>
            </c:ext>
          </c:extLst>
        </c:ser>
        <c:dLbls>
          <c:showLegendKey val="0"/>
          <c:showVal val="0"/>
          <c:showCatName val="0"/>
          <c:showSerName val="0"/>
          <c:showPercent val="0"/>
          <c:showBubbleSize val="0"/>
        </c:dLbls>
        <c:gapWidth val="10"/>
        <c:axId val="424925128"/>
        <c:axId val="424920536"/>
      </c:barChart>
      <c:catAx>
        <c:axId val="424925128"/>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8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crossAx val="424920536"/>
        <c:crosses val="autoZero"/>
        <c:auto val="1"/>
        <c:lblAlgn val="ctr"/>
        <c:lblOffset val="100"/>
        <c:noMultiLvlLbl val="0"/>
      </c:catAx>
      <c:valAx>
        <c:axId val="424920536"/>
        <c:scaling>
          <c:orientation val="minMax"/>
        </c:scaling>
        <c:delete val="0"/>
        <c:axPos val="l"/>
        <c:title>
          <c:tx>
            <c:rich>
              <a:bodyPr rot="-54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r>
                  <a:rPr lang="en-GB" sz="900"/>
                  <a:t>Number of occurrences</a:t>
                </a:r>
              </a:p>
            </c:rich>
          </c:tx>
          <c:overlay val="0"/>
          <c:spPr>
            <a:noFill/>
            <a:ln>
              <a:noFill/>
            </a:ln>
            <a:effectLst/>
          </c:spPr>
          <c:txPr>
            <a:bodyPr rot="-54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nl-NL"/>
          </a:p>
        </c:txPr>
        <c:crossAx val="424925128"/>
        <c:crosses val="autoZero"/>
        <c:crossBetween val="between"/>
      </c:valAx>
      <c:spPr>
        <a:noFill/>
        <a:ln>
          <a:solidFill>
            <a:schemeClr val="tx1"/>
          </a:solid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tx1"/>
          </a:solidFill>
          <a:latin typeface="Arial" panose="020B0604020202020204" pitchFamily="34" charset="0"/>
          <a:cs typeface="Arial" panose="020B0604020202020204" pitchFamily="34" charset="0"/>
        </a:defRPr>
      </a:pPr>
      <a:endParaRPr lang="nl-NL"/>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6" Type="http://schemas.openxmlformats.org/officeDocument/2006/relationships/chart" Target="../charts/chart16.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5" Type="http://schemas.openxmlformats.org/officeDocument/2006/relationships/chart" Target="../charts/chart1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s>
</file>

<file path=xl/drawings/_rels/drawing2.xml.rels><?xml version="1.0" encoding="UTF-8" standalone="yes"?>
<Relationships xmlns="http://schemas.openxmlformats.org/package/2006/relationships"><Relationship Id="rId8" Type="http://schemas.openxmlformats.org/officeDocument/2006/relationships/chart" Target="../charts/chart24.xml"/><Relationship Id="rId13" Type="http://schemas.openxmlformats.org/officeDocument/2006/relationships/chart" Target="../charts/chart29.xml"/><Relationship Id="rId3" Type="http://schemas.openxmlformats.org/officeDocument/2006/relationships/chart" Target="../charts/chart19.xml"/><Relationship Id="rId7" Type="http://schemas.openxmlformats.org/officeDocument/2006/relationships/chart" Target="../charts/chart23.xml"/><Relationship Id="rId12" Type="http://schemas.openxmlformats.org/officeDocument/2006/relationships/chart" Target="../charts/chart28.xml"/><Relationship Id="rId17" Type="http://schemas.openxmlformats.org/officeDocument/2006/relationships/chart" Target="../charts/chart33.xml"/><Relationship Id="rId2" Type="http://schemas.openxmlformats.org/officeDocument/2006/relationships/chart" Target="../charts/chart18.xml"/><Relationship Id="rId16" Type="http://schemas.openxmlformats.org/officeDocument/2006/relationships/chart" Target="../charts/chart32.xml"/><Relationship Id="rId1" Type="http://schemas.openxmlformats.org/officeDocument/2006/relationships/chart" Target="../charts/chart17.xml"/><Relationship Id="rId6" Type="http://schemas.openxmlformats.org/officeDocument/2006/relationships/chart" Target="../charts/chart22.xml"/><Relationship Id="rId11" Type="http://schemas.openxmlformats.org/officeDocument/2006/relationships/chart" Target="../charts/chart27.xml"/><Relationship Id="rId5" Type="http://schemas.openxmlformats.org/officeDocument/2006/relationships/chart" Target="../charts/chart21.xml"/><Relationship Id="rId15" Type="http://schemas.openxmlformats.org/officeDocument/2006/relationships/chart" Target="../charts/chart31.xml"/><Relationship Id="rId10" Type="http://schemas.openxmlformats.org/officeDocument/2006/relationships/chart" Target="../charts/chart26.xml"/><Relationship Id="rId4" Type="http://schemas.openxmlformats.org/officeDocument/2006/relationships/chart" Target="../charts/chart20.xml"/><Relationship Id="rId9" Type="http://schemas.openxmlformats.org/officeDocument/2006/relationships/chart" Target="../charts/chart25.xml"/><Relationship Id="rId14" Type="http://schemas.openxmlformats.org/officeDocument/2006/relationships/chart" Target="../charts/chart30.xml"/></Relationships>
</file>

<file path=xl/drawings/_rels/drawing3.xml.rels><?xml version="1.0" encoding="UTF-8" standalone="yes"?>
<Relationships xmlns="http://schemas.openxmlformats.org/package/2006/relationships"><Relationship Id="rId8" Type="http://schemas.openxmlformats.org/officeDocument/2006/relationships/chart" Target="../charts/chart41.xml"/><Relationship Id="rId13" Type="http://schemas.openxmlformats.org/officeDocument/2006/relationships/chart" Target="../charts/chart46.xml"/><Relationship Id="rId3" Type="http://schemas.openxmlformats.org/officeDocument/2006/relationships/chart" Target="../charts/chart36.xml"/><Relationship Id="rId7" Type="http://schemas.openxmlformats.org/officeDocument/2006/relationships/chart" Target="../charts/chart40.xml"/><Relationship Id="rId12" Type="http://schemas.openxmlformats.org/officeDocument/2006/relationships/chart" Target="../charts/chart45.xml"/><Relationship Id="rId2" Type="http://schemas.openxmlformats.org/officeDocument/2006/relationships/chart" Target="../charts/chart35.xml"/><Relationship Id="rId16" Type="http://schemas.openxmlformats.org/officeDocument/2006/relationships/chart" Target="../charts/chart49.xml"/><Relationship Id="rId1" Type="http://schemas.openxmlformats.org/officeDocument/2006/relationships/chart" Target="../charts/chart34.xml"/><Relationship Id="rId6" Type="http://schemas.openxmlformats.org/officeDocument/2006/relationships/chart" Target="../charts/chart39.xml"/><Relationship Id="rId11" Type="http://schemas.openxmlformats.org/officeDocument/2006/relationships/chart" Target="../charts/chart44.xml"/><Relationship Id="rId5" Type="http://schemas.openxmlformats.org/officeDocument/2006/relationships/chart" Target="../charts/chart38.xml"/><Relationship Id="rId15" Type="http://schemas.openxmlformats.org/officeDocument/2006/relationships/chart" Target="../charts/chart48.xml"/><Relationship Id="rId10" Type="http://schemas.openxmlformats.org/officeDocument/2006/relationships/chart" Target="../charts/chart43.xml"/><Relationship Id="rId4" Type="http://schemas.openxmlformats.org/officeDocument/2006/relationships/chart" Target="../charts/chart37.xml"/><Relationship Id="rId9" Type="http://schemas.openxmlformats.org/officeDocument/2006/relationships/chart" Target="../charts/chart42.xml"/><Relationship Id="rId14" Type="http://schemas.openxmlformats.org/officeDocument/2006/relationships/chart" Target="../charts/chart47.xml"/></Relationships>
</file>

<file path=xl/drawings/drawing1.xml><?xml version="1.0" encoding="utf-8"?>
<xdr:wsDr xmlns:xdr="http://schemas.openxmlformats.org/drawingml/2006/spreadsheetDrawing" xmlns:a="http://schemas.openxmlformats.org/drawingml/2006/main">
  <xdr:twoCellAnchor>
    <xdr:from>
      <xdr:col>2</xdr:col>
      <xdr:colOff>226218</xdr:colOff>
      <xdr:row>1</xdr:row>
      <xdr:rowOff>125414</xdr:rowOff>
    </xdr:from>
    <xdr:to>
      <xdr:col>2</xdr:col>
      <xdr:colOff>5831417</xdr:colOff>
      <xdr:row>31</xdr:row>
      <xdr:rowOff>10584</xdr:rowOff>
    </xdr:to>
    <xdr:graphicFrame macro="">
      <xdr:nvGraphicFramePr>
        <xdr:cNvPr id="2" name="Chart 1">
          <a:extLst>
            <a:ext uri="{FF2B5EF4-FFF2-40B4-BE49-F238E27FC236}">
              <a16:creationId xmlns:a16="http://schemas.microsoft.com/office/drawing/2014/main" id="{934B8607-73C0-4862-9CA1-BC8C331E9EA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381000</xdr:colOff>
      <xdr:row>34</xdr:row>
      <xdr:rowOff>172245</xdr:rowOff>
    </xdr:from>
    <xdr:to>
      <xdr:col>2</xdr:col>
      <xdr:colOff>3211512</xdr:colOff>
      <xdr:row>51</xdr:row>
      <xdr:rowOff>26987</xdr:rowOff>
    </xdr:to>
    <xdr:graphicFrame macro="">
      <xdr:nvGraphicFramePr>
        <xdr:cNvPr id="3" name="Chart 2">
          <a:extLst>
            <a:ext uri="{FF2B5EF4-FFF2-40B4-BE49-F238E27FC236}">
              <a16:creationId xmlns:a16="http://schemas.microsoft.com/office/drawing/2014/main" id="{D99BD0B4-A660-44CC-940D-60104FE392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3345655</xdr:colOff>
      <xdr:row>49</xdr:row>
      <xdr:rowOff>68263</xdr:rowOff>
    </xdr:from>
    <xdr:to>
      <xdr:col>2</xdr:col>
      <xdr:colOff>4622799</xdr:colOff>
      <xdr:row>62</xdr:row>
      <xdr:rowOff>10583</xdr:rowOff>
    </xdr:to>
    <xdr:graphicFrame macro="">
      <xdr:nvGraphicFramePr>
        <xdr:cNvPr id="4" name="Chart 3">
          <a:extLst>
            <a:ext uri="{FF2B5EF4-FFF2-40B4-BE49-F238E27FC236}">
              <a16:creationId xmlns:a16="http://schemas.microsoft.com/office/drawing/2014/main" id="{717E2441-1DBF-4D85-9B88-3D23116F2FE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214838</xdr:colOff>
      <xdr:row>63</xdr:row>
      <xdr:rowOff>0</xdr:rowOff>
    </xdr:from>
    <xdr:to>
      <xdr:col>2</xdr:col>
      <xdr:colOff>5248009</xdr:colOff>
      <xdr:row>82</xdr:row>
      <xdr:rowOff>106759</xdr:rowOff>
    </xdr:to>
    <xdr:graphicFrame macro="">
      <xdr:nvGraphicFramePr>
        <xdr:cNvPr id="5" name="Chart 4">
          <a:extLst>
            <a:ext uri="{FF2B5EF4-FFF2-40B4-BE49-F238E27FC236}">
              <a16:creationId xmlns:a16="http://schemas.microsoft.com/office/drawing/2014/main" id="{0A8627DD-575A-442C-A77A-F16CE58588D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294482</xdr:colOff>
      <xdr:row>87</xdr:row>
      <xdr:rowOff>30162</xdr:rowOff>
    </xdr:from>
    <xdr:to>
      <xdr:col>2</xdr:col>
      <xdr:colOff>2925762</xdr:colOff>
      <xdr:row>103</xdr:row>
      <xdr:rowOff>86520</xdr:rowOff>
    </xdr:to>
    <xdr:graphicFrame macro="">
      <xdr:nvGraphicFramePr>
        <xdr:cNvPr id="6" name="Chart 5">
          <a:extLst>
            <a:ext uri="{FF2B5EF4-FFF2-40B4-BE49-F238E27FC236}">
              <a16:creationId xmlns:a16="http://schemas.microsoft.com/office/drawing/2014/main" id="{35517899-5CC3-40CF-BD42-9EFDEEEF41F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xdr:col>
      <xdr:colOff>425453</xdr:colOff>
      <xdr:row>108</xdr:row>
      <xdr:rowOff>26988</xdr:rowOff>
    </xdr:from>
    <xdr:to>
      <xdr:col>5</xdr:col>
      <xdr:colOff>959908</xdr:colOff>
      <xdr:row>126</xdr:row>
      <xdr:rowOff>0</xdr:rowOff>
    </xdr:to>
    <xdr:graphicFrame macro="">
      <xdr:nvGraphicFramePr>
        <xdr:cNvPr id="7" name="Chart 6">
          <a:extLst>
            <a:ext uri="{FF2B5EF4-FFF2-40B4-BE49-F238E27FC236}">
              <a16:creationId xmlns:a16="http://schemas.microsoft.com/office/drawing/2014/main" id="{0136C61A-32F4-46BB-B5AA-E1BAAC46E12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451558</xdr:colOff>
      <xdr:row>169</xdr:row>
      <xdr:rowOff>127002</xdr:rowOff>
    </xdr:from>
    <xdr:to>
      <xdr:col>2</xdr:col>
      <xdr:colOff>5334706</xdr:colOff>
      <xdr:row>185</xdr:row>
      <xdr:rowOff>31750</xdr:rowOff>
    </xdr:to>
    <xdr:graphicFrame macro="">
      <xdr:nvGraphicFramePr>
        <xdr:cNvPr id="8" name="Chart 7">
          <a:extLst>
            <a:ext uri="{FF2B5EF4-FFF2-40B4-BE49-F238E27FC236}">
              <a16:creationId xmlns:a16="http://schemas.microsoft.com/office/drawing/2014/main" id="{9DCBBE16-2409-4DFB-8FD9-A3CD4F6C459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285757</xdr:colOff>
      <xdr:row>195</xdr:row>
      <xdr:rowOff>47625</xdr:rowOff>
    </xdr:from>
    <xdr:to>
      <xdr:col>2</xdr:col>
      <xdr:colOff>2222500</xdr:colOff>
      <xdr:row>208</xdr:row>
      <xdr:rowOff>0</xdr:rowOff>
    </xdr:to>
    <xdr:graphicFrame macro="">
      <xdr:nvGraphicFramePr>
        <xdr:cNvPr id="9" name="Chart 8">
          <a:extLst>
            <a:ext uri="{FF2B5EF4-FFF2-40B4-BE49-F238E27FC236}">
              <a16:creationId xmlns:a16="http://schemas.microsoft.com/office/drawing/2014/main" id="{9C166B34-BCA2-45F4-B827-1F801C3E193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xdr:col>
      <xdr:colOff>860427</xdr:colOff>
      <xdr:row>209</xdr:row>
      <xdr:rowOff>84666</xdr:rowOff>
    </xdr:from>
    <xdr:to>
      <xdr:col>2</xdr:col>
      <xdr:colOff>2710393</xdr:colOff>
      <xdr:row>227</xdr:row>
      <xdr:rowOff>140758</xdr:rowOff>
    </xdr:to>
    <xdr:graphicFrame macro="">
      <xdr:nvGraphicFramePr>
        <xdr:cNvPr id="10" name="Chart 9">
          <a:extLst>
            <a:ext uri="{FF2B5EF4-FFF2-40B4-BE49-F238E27FC236}">
              <a16:creationId xmlns:a16="http://schemas.microsoft.com/office/drawing/2014/main" id="{F299E39E-B00D-47FE-903C-A8CAD6F3C65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xdr:col>
      <xdr:colOff>2857502</xdr:colOff>
      <xdr:row>187</xdr:row>
      <xdr:rowOff>0</xdr:rowOff>
    </xdr:from>
    <xdr:to>
      <xdr:col>2</xdr:col>
      <xdr:colOff>4021667</xdr:colOff>
      <xdr:row>199</xdr:row>
      <xdr:rowOff>48683</xdr:rowOff>
    </xdr:to>
    <xdr:graphicFrame macro="">
      <xdr:nvGraphicFramePr>
        <xdr:cNvPr id="11" name="Chart 10">
          <a:extLst>
            <a:ext uri="{FF2B5EF4-FFF2-40B4-BE49-F238E27FC236}">
              <a16:creationId xmlns:a16="http://schemas.microsoft.com/office/drawing/2014/main" id="{7C4A6060-8212-435D-850A-4402CE0D0E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2</xdr:col>
      <xdr:colOff>497416</xdr:colOff>
      <xdr:row>148</xdr:row>
      <xdr:rowOff>66675</xdr:rowOff>
    </xdr:from>
    <xdr:to>
      <xdr:col>2</xdr:col>
      <xdr:colOff>1883833</xdr:colOff>
      <xdr:row>163</xdr:row>
      <xdr:rowOff>11644</xdr:rowOff>
    </xdr:to>
    <xdr:graphicFrame macro="">
      <xdr:nvGraphicFramePr>
        <xdr:cNvPr id="12" name="Chart 11">
          <a:extLst>
            <a:ext uri="{FF2B5EF4-FFF2-40B4-BE49-F238E27FC236}">
              <a16:creationId xmlns:a16="http://schemas.microsoft.com/office/drawing/2014/main" id="{DAFED05A-B05B-4B49-870B-94AC342719C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2</xdr:col>
      <xdr:colOff>3114675</xdr:colOff>
      <xdr:row>209</xdr:row>
      <xdr:rowOff>24342</xdr:rowOff>
    </xdr:from>
    <xdr:to>
      <xdr:col>3</xdr:col>
      <xdr:colOff>148167</xdr:colOff>
      <xdr:row>224</xdr:row>
      <xdr:rowOff>84666</xdr:rowOff>
    </xdr:to>
    <xdr:graphicFrame macro="">
      <xdr:nvGraphicFramePr>
        <xdr:cNvPr id="13" name="Chart 12">
          <a:extLst>
            <a:ext uri="{FF2B5EF4-FFF2-40B4-BE49-F238E27FC236}">
              <a16:creationId xmlns:a16="http://schemas.microsoft.com/office/drawing/2014/main" id="{19B300B1-3AFF-4D91-9799-4950188B71F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2</xdr:col>
      <xdr:colOff>2780241</xdr:colOff>
      <xdr:row>148</xdr:row>
      <xdr:rowOff>66673</xdr:rowOff>
    </xdr:from>
    <xdr:to>
      <xdr:col>4</xdr:col>
      <xdr:colOff>338666</xdr:colOff>
      <xdr:row>162</xdr:row>
      <xdr:rowOff>169332</xdr:rowOff>
    </xdr:to>
    <xdr:graphicFrame macro="">
      <xdr:nvGraphicFramePr>
        <xdr:cNvPr id="14" name="Chart 13">
          <a:extLst>
            <a:ext uri="{FF2B5EF4-FFF2-40B4-BE49-F238E27FC236}">
              <a16:creationId xmlns:a16="http://schemas.microsoft.com/office/drawing/2014/main" id="{4EF29187-7240-4EAF-BE9B-7E6A2397C0E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2</xdr:col>
      <xdr:colOff>638180</xdr:colOff>
      <xdr:row>127</xdr:row>
      <xdr:rowOff>84667</xdr:rowOff>
    </xdr:from>
    <xdr:to>
      <xdr:col>2</xdr:col>
      <xdr:colOff>2427817</xdr:colOff>
      <xdr:row>147</xdr:row>
      <xdr:rowOff>66675</xdr:rowOff>
    </xdr:to>
    <xdr:graphicFrame macro="">
      <xdr:nvGraphicFramePr>
        <xdr:cNvPr id="15" name="Chart 14">
          <a:extLst>
            <a:ext uri="{FF2B5EF4-FFF2-40B4-BE49-F238E27FC236}">
              <a16:creationId xmlns:a16="http://schemas.microsoft.com/office/drawing/2014/main" id="{66885C3B-4B86-4281-AEF4-26E4160E4A0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2</xdr:col>
      <xdr:colOff>3306232</xdr:colOff>
      <xdr:row>127</xdr:row>
      <xdr:rowOff>7408</xdr:rowOff>
    </xdr:from>
    <xdr:to>
      <xdr:col>2</xdr:col>
      <xdr:colOff>5683250</xdr:colOff>
      <xdr:row>145</xdr:row>
      <xdr:rowOff>21166</xdr:rowOff>
    </xdr:to>
    <xdr:graphicFrame macro="">
      <xdr:nvGraphicFramePr>
        <xdr:cNvPr id="16" name="Chart 15">
          <a:extLst>
            <a:ext uri="{FF2B5EF4-FFF2-40B4-BE49-F238E27FC236}">
              <a16:creationId xmlns:a16="http://schemas.microsoft.com/office/drawing/2014/main" id="{C6D0C164-6E5D-4C6F-A450-E3DD36B7B03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3</xdr:col>
      <xdr:colOff>74085</xdr:colOff>
      <xdr:row>127</xdr:row>
      <xdr:rowOff>116416</xdr:rowOff>
    </xdr:from>
    <xdr:to>
      <xdr:col>5</xdr:col>
      <xdr:colOff>740833</xdr:colOff>
      <xdr:row>147</xdr:row>
      <xdr:rowOff>0</xdr:rowOff>
    </xdr:to>
    <xdr:graphicFrame macro="">
      <xdr:nvGraphicFramePr>
        <xdr:cNvPr id="17" name="Chart 16">
          <a:extLst>
            <a:ext uri="{FF2B5EF4-FFF2-40B4-BE49-F238E27FC236}">
              <a16:creationId xmlns:a16="http://schemas.microsoft.com/office/drawing/2014/main" id="{02013A79-33F1-41AB-B70E-F67667C6B5F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2</xdr:col>
      <xdr:colOff>226218</xdr:colOff>
      <xdr:row>1</xdr:row>
      <xdr:rowOff>125413</xdr:rowOff>
    </xdr:from>
    <xdr:to>
      <xdr:col>2</xdr:col>
      <xdr:colOff>4122737</xdr:colOff>
      <xdr:row>21</xdr:row>
      <xdr:rowOff>47228</xdr:rowOff>
    </xdr:to>
    <xdr:graphicFrame macro="">
      <xdr:nvGraphicFramePr>
        <xdr:cNvPr id="2" name="Chart 1">
          <a:extLst>
            <a:ext uri="{FF2B5EF4-FFF2-40B4-BE49-F238E27FC236}">
              <a16:creationId xmlns:a16="http://schemas.microsoft.com/office/drawing/2014/main" id="{ACD60E6A-B10F-462E-8B93-1E808F46FF1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381000</xdr:colOff>
      <xdr:row>23</xdr:row>
      <xdr:rowOff>172245</xdr:rowOff>
    </xdr:from>
    <xdr:to>
      <xdr:col>2</xdr:col>
      <xdr:colOff>3211512</xdr:colOff>
      <xdr:row>40</xdr:row>
      <xdr:rowOff>26987</xdr:rowOff>
    </xdr:to>
    <xdr:graphicFrame macro="">
      <xdr:nvGraphicFramePr>
        <xdr:cNvPr id="3" name="Chart 2">
          <a:extLst>
            <a:ext uri="{FF2B5EF4-FFF2-40B4-BE49-F238E27FC236}">
              <a16:creationId xmlns:a16="http://schemas.microsoft.com/office/drawing/2014/main" id="{B9E89CF7-6FBE-4892-AE67-38A891A1F95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3345655</xdr:colOff>
      <xdr:row>38</xdr:row>
      <xdr:rowOff>68263</xdr:rowOff>
    </xdr:from>
    <xdr:to>
      <xdr:col>2</xdr:col>
      <xdr:colOff>4622799</xdr:colOff>
      <xdr:row>51</xdr:row>
      <xdr:rowOff>10583</xdr:rowOff>
    </xdr:to>
    <xdr:graphicFrame macro="">
      <xdr:nvGraphicFramePr>
        <xdr:cNvPr id="4" name="Chart 3">
          <a:extLst>
            <a:ext uri="{FF2B5EF4-FFF2-40B4-BE49-F238E27FC236}">
              <a16:creationId xmlns:a16="http://schemas.microsoft.com/office/drawing/2014/main" id="{AF9FF756-CE97-4D1D-B251-65C98D5586C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214838</xdr:colOff>
      <xdr:row>52</xdr:row>
      <xdr:rowOff>0</xdr:rowOff>
    </xdr:from>
    <xdr:to>
      <xdr:col>2</xdr:col>
      <xdr:colOff>5248009</xdr:colOff>
      <xdr:row>71</xdr:row>
      <xdr:rowOff>106759</xdr:rowOff>
    </xdr:to>
    <xdr:graphicFrame macro="">
      <xdr:nvGraphicFramePr>
        <xdr:cNvPr id="5" name="Chart 4">
          <a:extLst>
            <a:ext uri="{FF2B5EF4-FFF2-40B4-BE49-F238E27FC236}">
              <a16:creationId xmlns:a16="http://schemas.microsoft.com/office/drawing/2014/main" id="{A125F411-AB3C-42E2-A2CE-594986A6EBD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294482</xdr:colOff>
      <xdr:row>76</xdr:row>
      <xdr:rowOff>30162</xdr:rowOff>
    </xdr:from>
    <xdr:to>
      <xdr:col>2</xdr:col>
      <xdr:colOff>2925762</xdr:colOff>
      <xdr:row>92</xdr:row>
      <xdr:rowOff>86520</xdr:rowOff>
    </xdr:to>
    <xdr:graphicFrame macro="">
      <xdr:nvGraphicFramePr>
        <xdr:cNvPr id="6" name="Chart 5">
          <a:extLst>
            <a:ext uri="{FF2B5EF4-FFF2-40B4-BE49-F238E27FC236}">
              <a16:creationId xmlns:a16="http://schemas.microsoft.com/office/drawing/2014/main" id="{230AE90F-6711-46C0-9AB7-5FEBB5FC789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xdr:col>
      <xdr:colOff>428622</xdr:colOff>
      <xdr:row>96</xdr:row>
      <xdr:rowOff>30163</xdr:rowOff>
    </xdr:from>
    <xdr:to>
      <xdr:col>7</xdr:col>
      <xdr:colOff>273843</xdr:colOff>
      <xdr:row>115</xdr:row>
      <xdr:rowOff>121046</xdr:rowOff>
    </xdr:to>
    <xdr:graphicFrame macro="">
      <xdr:nvGraphicFramePr>
        <xdr:cNvPr id="7" name="Chart 6">
          <a:extLst>
            <a:ext uri="{FF2B5EF4-FFF2-40B4-BE49-F238E27FC236}">
              <a16:creationId xmlns:a16="http://schemas.microsoft.com/office/drawing/2014/main" id="{3D4F5FE9-8DDA-4A73-B489-DCBF1408C8D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285751</xdr:colOff>
      <xdr:row>194</xdr:row>
      <xdr:rowOff>95251</xdr:rowOff>
    </xdr:from>
    <xdr:to>
      <xdr:col>3</xdr:col>
      <xdr:colOff>154781</xdr:colOff>
      <xdr:row>214</xdr:row>
      <xdr:rowOff>10716</xdr:rowOff>
    </xdr:to>
    <xdr:graphicFrame macro="">
      <xdr:nvGraphicFramePr>
        <xdr:cNvPr id="8" name="Chart 7">
          <a:extLst>
            <a:ext uri="{FF2B5EF4-FFF2-40B4-BE49-F238E27FC236}">
              <a16:creationId xmlns:a16="http://schemas.microsoft.com/office/drawing/2014/main" id="{4DDF5E1A-D4EA-40BE-90FF-5BF13F48894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285756</xdr:colOff>
      <xdr:row>235</xdr:row>
      <xdr:rowOff>44450</xdr:rowOff>
    </xdr:from>
    <xdr:to>
      <xdr:col>2</xdr:col>
      <xdr:colOff>2738437</xdr:colOff>
      <xdr:row>250</xdr:row>
      <xdr:rowOff>0</xdr:rowOff>
    </xdr:to>
    <xdr:graphicFrame macro="">
      <xdr:nvGraphicFramePr>
        <xdr:cNvPr id="9" name="Chart 8">
          <a:extLst>
            <a:ext uri="{FF2B5EF4-FFF2-40B4-BE49-F238E27FC236}">
              <a16:creationId xmlns:a16="http://schemas.microsoft.com/office/drawing/2014/main" id="{1C20B93A-3DA2-4398-BEDD-55D7C7B49F5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xdr:col>
      <xdr:colOff>860427</xdr:colOff>
      <xdr:row>251</xdr:row>
      <xdr:rowOff>84666</xdr:rowOff>
    </xdr:from>
    <xdr:to>
      <xdr:col>2</xdr:col>
      <xdr:colOff>2710393</xdr:colOff>
      <xdr:row>269</xdr:row>
      <xdr:rowOff>140758</xdr:rowOff>
    </xdr:to>
    <xdr:graphicFrame macro="">
      <xdr:nvGraphicFramePr>
        <xdr:cNvPr id="10" name="Chart 9">
          <a:extLst>
            <a:ext uri="{FF2B5EF4-FFF2-40B4-BE49-F238E27FC236}">
              <a16:creationId xmlns:a16="http://schemas.microsoft.com/office/drawing/2014/main" id="{A0B9F233-674F-4F2D-B951-2913D1EABFA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xdr:col>
      <xdr:colOff>2857501</xdr:colOff>
      <xdr:row>225</xdr:row>
      <xdr:rowOff>154515</xdr:rowOff>
    </xdr:from>
    <xdr:to>
      <xdr:col>2</xdr:col>
      <xdr:colOff>4230158</xdr:colOff>
      <xdr:row>239</xdr:row>
      <xdr:rowOff>45508</xdr:rowOff>
    </xdr:to>
    <xdr:graphicFrame macro="">
      <xdr:nvGraphicFramePr>
        <xdr:cNvPr id="11" name="Chart 10">
          <a:extLst>
            <a:ext uri="{FF2B5EF4-FFF2-40B4-BE49-F238E27FC236}">
              <a16:creationId xmlns:a16="http://schemas.microsoft.com/office/drawing/2014/main" id="{1D3AC349-88C2-4C3F-AFFB-6749CCE7937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2</xdr:col>
      <xdr:colOff>497416</xdr:colOff>
      <xdr:row>179</xdr:row>
      <xdr:rowOff>169334</xdr:rowOff>
    </xdr:from>
    <xdr:to>
      <xdr:col>2</xdr:col>
      <xdr:colOff>2190749</xdr:colOff>
      <xdr:row>193</xdr:row>
      <xdr:rowOff>14818</xdr:rowOff>
    </xdr:to>
    <xdr:graphicFrame macro="">
      <xdr:nvGraphicFramePr>
        <xdr:cNvPr id="12" name="Chart 11">
          <a:extLst>
            <a:ext uri="{FF2B5EF4-FFF2-40B4-BE49-F238E27FC236}">
              <a16:creationId xmlns:a16="http://schemas.microsoft.com/office/drawing/2014/main" id="{9A9C7F86-16E2-4EDA-95C1-DCD3BC34301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2</xdr:col>
      <xdr:colOff>3114675</xdr:colOff>
      <xdr:row>251</xdr:row>
      <xdr:rowOff>24342</xdr:rowOff>
    </xdr:from>
    <xdr:to>
      <xdr:col>3</xdr:col>
      <xdr:colOff>148167</xdr:colOff>
      <xdr:row>266</xdr:row>
      <xdr:rowOff>84666</xdr:rowOff>
    </xdr:to>
    <xdr:graphicFrame macro="">
      <xdr:nvGraphicFramePr>
        <xdr:cNvPr id="13" name="Chart 12">
          <a:extLst>
            <a:ext uri="{FF2B5EF4-FFF2-40B4-BE49-F238E27FC236}">
              <a16:creationId xmlns:a16="http://schemas.microsoft.com/office/drawing/2014/main" id="{1A90122C-CFD5-4331-BE63-3AEACD95722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3</xdr:col>
      <xdr:colOff>187327</xdr:colOff>
      <xdr:row>164</xdr:row>
      <xdr:rowOff>136527</xdr:rowOff>
    </xdr:from>
    <xdr:to>
      <xdr:col>5</xdr:col>
      <xdr:colOff>1629834</xdr:colOff>
      <xdr:row>179</xdr:row>
      <xdr:rowOff>172510</xdr:rowOff>
    </xdr:to>
    <xdr:graphicFrame macro="">
      <xdr:nvGraphicFramePr>
        <xdr:cNvPr id="14" name="Chart 13">
          <a:extLst>
            <a:ext uri="{FF2B5EF4-FFF2-40B4-BE49-F238E27FC236}">
              <a16:creationId xmlns:a16="http://schemas.microsoft.com/office/drawing/2014/main" id="{762096B5-B883-4073-BD46-79D58307EB7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2</xdr:col>
      <xdr:colOff>2350557</xdr:colOff>
      <xdr:row>169</xdr:row>
      <xdr:rowOff>140758</xdr:rowOff>
    </xdr:from>
    <xdr:to>
      <xdr:col>2</xdr:col>
      <xdr:colOff>6455833</xdr:colOff>
      <xdr:row>185</xdr:row>
      <xdr:rowOff>0</xdr:rowOff>
    </xdr:to>
    <xdr:graphicFrame macro="">
      <xdr:nvGraphicFramePr>
        <xdr:cNvPr id="15" name="Chart 14">
          <a:extLst>
            <a:ext uri="{FF2B5EF4-FFF2-40B4-BE49-F238E27FC236}">
              <a16:creationId xmlns:a16="http://schemas.microsoft.com/office/drawing/2014/main" id="{665C5DD4-8D36-495B-86EC-6D275F6C602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2</xdr:col>
      <xdr:colOff>1047754</xdr:colOff>
      <xdr:row>149</xdr:row>
      <xdr:rowOff>95250</xdr:rowOff>
    </xdr:from>
    <xdr:to>
      <xdr:col>2</xdr:col>
      <xdr:colOff>3185584</xdr:colOff>
      <xdr:row>164</xdr:row>
      <xdr:rowOff>121708</xdr:rowOff>
    </xdr:to>
    <xdr:graphicFrame macro="">
      <xdr:nvGraphicFramePr>
        <xdr:cNvPr id="16" name="Chart 15">
          <a:extLst>
            <a:ext uri="{FF2B5EF4-FFF2-40B4-BE49-F238E27FC236}">
              <a16:creationId xmlns:a16="http://schemas.microsoft.com/office/drawing/2014/main" id="{4EA9AF3D-F890-42F2-834B-2D008573ECB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2</xdr:col>
      <xdr:colOff>3573991</xdr:colOff>
      <xdr:row>149</xdr:row>
      <xdr:rowOff>87842</xdr:rowOff>
    </xdr:from>
    <xdr:to>
      <xdr:col>2</xdr:col>
      <xdr:colOff>6353174</xdr:colOff>
      <xdr:row>164</xdr:row>
      <xdr:rowOff>114300</xdr:rowOff>
    </xdr:to>
    <xdr:graphicFrame macro="">
      <xdr:nvGraphicFramePr>
        <xdr:cNvPr id="17" name="Chart 16">
          <a:extLst>
            <a:ext uri="{FF2B5EF4-FFF2-40B4-BE49-F238E27FC236}">
              <a16:creationId xmlns:a16="http://schemas.microsoft.com/office/drawing/2014/main" id="{BE6AED5D-482F-4942-BB67-B142A37FA59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3</xdr:col>
      <xdr:colOff>74085</xdr:colOff>
      <xdr:row>149</xdr:row>
      <xdr:rowOff>21167</xdr:rowOff>
    </xdr:from>
    <xdr:to>
      <xdr:col>5</xdr:col>
      <xdr:colOff>783167</xdr:colOff>
      <xdr:row>164</xdr:row>
      <xdr:rowOff>44450</xdr:rowOff>
    </xdr:to>
    <xdr:graphicFrame macro="">
      <xdr:nvGraphicFramePr>
        <xdr:cNvPr id="18" name="Chart 17">
          <a:extLst>
            <a:ext uri="{FF2B5EF4-FFF2-40B4-BE49-F238E27FC236}">
              <a16:creationId xmlns:a16="http://schemas.microsoft.com/office/drawing/2014/main" id="{1E652423-1EE7-4AE9-BAFB-C00C1B500C5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2</xdr:col>
      <xdr:colOff>226218</xdr:colOff>
      <xdr:row>1</xdr:row>
      <xdr:rowOff>125413</xdr:rowOff>
    </xdr:from>
    <xdr:to>
      <xdr:col>2</xdr:col>
      <xdr:colOff>4122737</xdr:colOff>
      <xdr:row>31</xdr:row>
      <xdr:rowOff>47228</xdr:rowOff>
    </xdr:to>
    <xdr:graphicFrame macro="">
      <xdr:nvGraphicFramePr>
        <xdr:cNvPr id="2" name="Chart 1">
          <a:extLst>
            <a:ext uri="{FF2B5EF4-FFF2-40B4-BE49-F238E27FC236}">
              <a16:creationId xmlns:a16="http://schemas.microsoft.com/office/drawing/2014/main" id="{C4E286A3-444A-406C-9D94-0C98ADD0361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381000</xdr:colOff>
      <xdr:row>34</xdr:row>
      <xdr:rowOff>172245</xdr:rowOff>
    </xdr:from>
    <xdr:to>
      <xdr:col>2</xdr:col>
      <xdr:colOff>3211512</xdr:colOff>
      <xdr:row>51</xdr:row>
      <xdr:rowOff>26987</xdr:rowOff>
    </xdr:to>
    <xdr:graphicFrame macro="">
      <xdr:nvGraphicFramePr>
        <xdr:cNvPr id="3" name="Chart 2">
          <a:extLst>
            <a:ext uri="{FF2B5EF4-FFF2-40B4-BE49-F238E27FC236}">
              <a16:creationId xmlns:a16="http://schemas.microsoft.com/office/drawing/2014/main" id="{40D4D14C-CC04-4FE7-BE5B-CFF133A38C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3345655</xdr:colOff>
      <xdr:row>49</xdr:row>
      <xdr:rowOff>68263</xdr:rowOff>
    </xdr:from>
    <xdr:to>
      <xdr:col>2</xdr:col>
      <xdr:colOff>4622799</xdr:colOff>
      <xdr:row>62</xdr:row>
      <xdr:rowOff>10583</xdr:rowOff>
    </xdr:to>
    <xdr:graphicFrame macro="">
      <xdr:nvGraphicFramePr>
        <xdr:cNvPr id="4" name="Chart 3">
          <a:extLst>
            <a:ext uri="{FF2B5EF4-FFF2-40B4-BE49-F238E27FC236}">
              <a16:creationId xmlns:a16="http://schemas.microsoft.com/office/drawing/2014/main" id="{9BF3BF49-B78C-4CC7-9809-53802883434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214838</xdr:colOff>
      <xdr:row>63</xdr:row>
      <xdr:rowOff>0</xdr:rowOff>
    </xdr:from>
    <xdr:to>
      <xdr:col>2</xdr:col>
      <xdr:colOff>5248009</xdr:colOff>
      <xdr:row>82</xdr:row>
      <xdr:rowOff>106759</xdr:rowOff>
    </xdr:to>
    <xdr:graphicFrame macro="">
      <xdr:nvGraphicFramePr>
        <xdr:cNvPr id="5" name="Chart 4">
          <a:extLst>
            <a:ext uri="{FF2B5EF4-FFF2-40B4-BE49-F238E27FC236}">
              <a16:creationId xmlns:a16="http://schemas.microsoft.com/office/drawing/2014/main" id="{C81CBE7B-93E5-4173-90EA-DDF8BCE0337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294482</xdr:colOff>
      <xdr:row>87</xdr:row>
      <xdr:rowOff>30162</xdr:rowOff>
    </xdr:from>
    <xdr:to>
      <xdr:col>2</xdr:col>
      <xdr:colOff>2925762</xdr:colOff>
      <xdr:row>103</xdr:row>
      <xdr:rowOff>86520</xdr:rowOff>
    </xdr:to>
    <xdr:graphicFrame macro="">
      <xdr:nvGraphicFramePr>
        <xdr:cNvPr id="6" name="Chart 5">
          <a:extLst>
            <a:ext uri="{FF2B5EF4-FFF2-40B4-BE49-F238E27FC236}">
              <a16:creationId xmlns:a16="http://schemas.microsoft.com/office/drawing/2014/main" id="{D3F0D0EE-6453-431E-A6A2-2932D991580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xdr:col>
      <xdr:colOff>425453</xdr:colOff>
      <xdr:row>108</xdr:row>
      <xdr:rowOff>26988</xdr:rowOff>
    </xdr:from>
    <xdr:to>
      <xdr:col>5</xdr:col>
      <xdr:colOff>959908</xdr:colOff>
      <xdr:row>126</xdr:row>
      <xdr:rowOff>0</xdr:rowOff>
    </xdr:to>
    <xdr:graphicFrame macro="">
      <xdr:nvGraphicFramePr>
        <xdr:cNvPr id="7" name="Chart 6">
          <a:extLst>
            <a:ext uri="{FF2B5EF4-FFF2-40B4-BE49-F238E27FC236}">
              <a16:creationId xmlns:a16="http://schemas.microsoft.com/office/drawing/2014/main" id="{D1A47E6B-8985-4D9D-AC20-1C221872B0D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451558</xdr:colOff>
      <xdr:row>169</xdr:row>
      <xdr:rowOff>127002</xdr:rowOff>
    </xdr:from>
    <xdr:to>
      <xdr:col>2</xdr:col>
      <xdr:colOff>5334706</xdr:colOff>
      <xdr:row>185</xdr:row>
      <xdr:rowOff>31750</xdr:rowOff>
    </xdr:to>
    <xdr:graphicFrame macro="">
      <xdr:nvGraphicFramePr>
        <xdr:cNvPr id="8" name="Chart 7">
          <a:extLst>
            <a:ext uri="{FF2B5EF4-FFF2-40B4-BE49-F238E27FC236}">
              <a16:creationId xmlns:a16="http://schemas.microsoft.com/office/drawing/2014/main" id="{C5362761-3B47-4BDC-B3DA-22519A4A090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285757</xdr:colOff>
      <xdr:row>195</xdr:row>
      <xdr:rowOff>47625</xdr:rowOff>
    </xdr:from>
    <xdr:to>
      <xdr:col>2</xdr:col>
      <xdr:colOff>2222500</xdr:colOff>
      <xdr:row>208</xdr:row>
      <xdr:rowOff>0</xdr:rowOff>
    </xdr:to>
    <xdr:graphicFrame macro="">
      <xdr:nvGraphicFramePr>
        <xdr:cNvPr id="9" name="Chart 8">
          <a:extLst>
            <a:ext uri="{FF2B5EF4-FFF2-40B4-BE49-F238E27FC236}">
              <a16:creationId xmlns:a16="http://schemas.microsoft.com/office/drawing/2014/main" id="{F1A801D6-EDFD-44D0-8DCB-A35A90531B0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xdr:col>
      <xdr:colOff>860427</xdr:colOff>
      <xdr:row>209</xdr:row>
      <xdr:rowOff>84666</xdr:rowOff>
    </xdr:from>
    <xdr:to>
      <xdr:col>2</xdr:col>
      <xdr:colOff>2710393</xdr:colOff>
      <xdr:row>227</xdr:row>
      <xdr:rowOff>140758</xdr:rowOff>
    </xdr:to>
    <xdr:graphicFrame macro="">
      <xdr:nvGraphicFramePr>
        <xdr:cNvPr id="10" name="Chart 9">
          <a:extLst>
            <a:ext uri="{FF2B5EF4-FFF2-40B4-BE49-F238E27FC236}">
              <a16:creationId xmlns:a16="http://schemas.microsoft.com/office/drawing/2014/main" id="{A3D7712B-8817-49A6-9866-6DBCC76C512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xdr:col>
      <xdr:colOff>2857502</xdr:colOff>
      <xdr:row>187</xdr:row>
      <xdr:rowOff>0</xdr:rowOff>
    </xdr:from>
    <xdr:to>
      <xdr:col>2</xdr:col>
      <xdr:colOff>4021667</xdr:colOff>
      <xdr:row>199</xdr:row>
      <xdr:rowOff>48683</xdr:rowOff>
    </xdr:to>
    <xdr:graphicFrame macro="">
      <xdr:nvGraphicFramePr>
        <xdr:cNvPr id="11" name="Chart 10">
          <a:extLst>
            <a:ext uri="{FF2B5EF4-FFF2-40B4-BE49-F238E27FC236}">
              <a16:creationId xmlns:a16="http://schemas.microsoft.com/office/drawing/2014/main" id="{ECA2550F-A476-4751-BCEB-3CB6E3D4DE7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2</xdr:col>
      <xdr:colOff>497416</xdr:colOff>
      <xdr:row>148</xdr:row>
      <xdr:rowOff>66675</xdr:rowOff>
    </xdr:from>
    <xdr:to>
      <xdr:col>2</xdr:col>
      <xdr:colOff>1883833</xdr:colOff>
      <xdr:row>163</xdr:row>
      <xdr:rowOff>11644</xdr:rowOff>
    </xdr:to>
    <xdr:graphicFrame macro="">
      <xdr:nvGraphicFramePr>
        <xdr:cNvPr id="12" name="Chart 11">
          <a:extLst>
            <a:ext uri="{FF2B5EF4-FFF2-40B4-BE49-F238E27FC236}">
              <a16:creationId xmlns:a16="http://schemas.microsoft.com/office/drawing/2014/main" id="{F42FB477-D246-4AEE-9964-5BE9EA95D26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2</xdr:col>
      <xdr:colOff>3114675</xdr:colOff>
      <xdr:row>209</xdr:row>
      <xdr:rowOff>24342</xdr:rowOff>
    </xdr:from>
    <xdr:to>
      <xdr:col>3</xdr:col>
      <xdr:colOff>148167</xdr:colOff>
      <xdr:row>224</xdr:row>
      <xdr:rowOff>84666</xdr:rowOff>
    </xdr:to>
    <xdr:graphicFrame macro="">
      <xdr:nvGraphicFramePr>
        <xdr:cNvPr id="13" name="Chart 12">
          <a:extLst>
            <a:ext uri="{FF2B5EF4-FFF2-40B4-BE49-F238E27FC236}">
              <a16:creationId xmlns:a16="http://schemas.microsoft.com/office/drawing/2014/main" id="{50C20F25-34FA-4460-86B9-5B998363062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2</xdr:col>
      <xdr:colOff>2780241</xdr:colOff>
      <xdr:row>148</xdr:row>
      <xdr:rowOff>66673</xdr:rowOff>
    </xdr:from>
    <xdr:to>
      <xdr:col>2</xdr:col>
      <xdr:colOff>6056842</xdr:colOff>
      <xdr:row>162</xdr:row>
      <xdr:rowOff>169332</xdr:rowOff>
    </xdr:to>
    <xdr:graphicFrame macro="">
      <xdr:nvGraphicFramePr>
        <xdr:cNvPr id="15" name="Chart 14">
          <a:extLst>
            <a:ext uri="{FF2B5EF4-FFF2-40B4-BE49-F238E27FC236}">
              <a16:creationId xmlns:a16="http://schemas.microsoft.com/office/drawing/2014/main" id="{4D6D1263-2FD7-4677-A977-8A73E4CBE65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2</xdr:col>
      <xdr:colOff>638180</xdr:colOff>
      <xdr:row>127</xdr:row>
      <xdr:rowOff>84667</xdr:rowOff>
    </xdr:from>
    <xdr:to>
      <xdr:col>2</xdr:col>
      <xdr:colOff>2427817</xdr:colOff>
      <xdr:row>147</xdr:row>
      <xdr:rowOff>66675</xdr:rowOff>
    </xdr:to>
    <xdr:graphicFrame macro="">
      <xdr:nvGraphicFramePr>
        <xdr:cNvPr id="16" name="Chart 15">
          <a:extLst>
            <a:ext uri="{FF2B5EF4-FFF2-40B4-BE49-F238E27FC236}">
              <a16:creationId xmlns:a16="http://schemas.microsoft.com/office/drawing/2014/main" id="{A6476247-7DB8-414F-BE05-DE6D2628B08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2</xdr:col>
      <xdr:colOff>3306232</xdr:colOff>
      <xdr:row>127</xdr:row>
      <xdr:rowOff>7408</xdr:rowOff>
    </xdr:from>
    <xdr:to>
      <xdr:col>2</xdr:col>
      <xdr:colOff>5683250</xdr:colOff>
      <xdr:row>145</xdr:row>
      <xdr:rowOff>21166</xdr:rowOff>
    </xdr:to>
    <xdr:graphicFrame macro="">
      <xdr:nvGraphicFramePr>
        <xdr:cNvPr id="17" name="Chart 16">
          <a:extLst>
            <a:ext uri="{FF2B5EF4-FFF2-40B4-BE49-F238E27FC236}">
              <a16:creationId xmlns:a16="http://schemas.microsoft.com/office/drawing/2014/main" id="{190E29F4-5747-4520-A002-0CECC73AE9B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3</xdr:col>
      <xdr:colOff>74085</xdr:colOff>
      <xdr:row>127</xdr:row>
      <xdr:rowOff>116416</xdr:rowOff>
    </xdr:from>
    <xdr:to>
      <xdr:col>5</xdr:col>
      <xdr:colOff>740833</xdr:colOff>
      <xdr:row>147</xdr:row>
      <xdr:rowOff>0</xdr:rowOff>
    </xdr:to>
    <xdr:graphicFrame macro="">
      <xdr:nvGraphicFramePr>
        <xdr:cNvPr id="18" name="Chart 17">
          <a:extLst>
            <a:ext uri="{FF2B5EF4-FFF2-40B4-BE49-F238E27FC236}">
              <a16:creationId xmlns:a16="http://schemas.microsoft.com/office/drawing/2014/main" id="{7E4AEB05-A7AC-4151-86B3-C2807EA848D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90C055-4BE0-464A-81B2-489B9C0ADE44}">
  <dimension ref="A1:D211"/>
  <sheetViews>
    <sheetView zoomScale="90" zoomScaleNormal="90" workbookViewId="0">
      <pane ySplit="1" topLeftCell="A17" activePane="bottomLeft" state="frozen"/>
      <selection pane="bottomLeft" activeCell="A25" sqref="A25"/>
    </sheetView>
  </sheetViews>
  <sheetFormatPr defaultRowHeight="12.75" x14ac:dyDescent="0.2"/>
  <cols>
    <col min="1" max="1" width="94.42578125" customWidth="1"/>
    <col min="2" max="2" width="22.140625" customWidth="1"/>
    <col min="3" max="3" width="8.7109375" style="10"/>
  </cols>
  <sheetData>
    <row r="1" spans="1:4" s="5" customFormat="1" ht="15" x14ac:dyDescent="0.25">
      <c r="A1" s="3" t="s">
        <v>210</v>
      </c>
      <c r="B1" s="4" t="s">
        <v>209</v>
      </c>
    </row>
    <row r="2" spans="1:4" ht="14.25" x14ac:dyDescent="0.2">
      <c r="A2" s="6" t="s">
        <v>0</v>
      </c>
      <c r="B2" s="23">
        <f>SUM(B3:B43)</f>
        <v>301</v>
      </c>
      <c r="C2" s="24">
        <v>269</v>
      </c>
      <c r="D2" t="s">
        <v>212</v>
      </c>
    </row>
    <row r="3" spans="1:4" ht="14.25" x14ac:dyDescent="0.2">
      <c r="A3" s="2" t="s">
        <v>1</v>
      </c>
      <c r="B3" s="2">
        <v>1</v>
      </c>
    </row>
    <row r="4" spans="1:4" ht="14.25" x14ac:dyDescent="0.2">
      <c r="A4" s="2" t="s">
        <v>2</v>
      </c>
      <c r="B4" s="2">
        <v>5</v>
      </c>
    </row>
    <row r="5" spans="1:4" ht="14.25" x14ac:dyDescent="0.2">
      <c r="A5" s="2" t="s">
        <v>3</v>
      </c>
      <c r="B5" s="2">
        <v>3</v>
      </c>
    </row>
    <row r="6" spans="1:4" ht="14.25" x14ac:dyDescent="0.2">
      <c r="A6" s="2" t="s">
        <v>4</v>
      </c>
      <c r="B6" s="2">
        <v>2</v>
      </c>
    </row>
    <row r="7" spans="1:4" ht="14.25" x14ac:dyDescent="0.2">
      <c r="A7" s="2" t="s">
        <v>5</v>
      </c>
      <c r="B7" s="2">
        <v>11</v>
      </c>
    </row>
    <row r="8" spans="1:4" ht="14.25" x14ac:dyDescent="0.2">
      <c r="A8" s="2" t="s">
        <v>6</v>
      </c>
      <c r="B8" s="2">
        <v>30</v>
      </c>
    </row>
    <row r="9" spans="1:4" ht="14.25" x14ac:dyDescent="0.2">
      <c r="A9" s="2" t="s">
        <v>7</v>
      </c>
      <c r="B9" s="2">
        <v>107</v>
      </c>
    </row>
    <row r="10" spans="1:4" ht="14.25" x14ac:dyDescent="0.2">
      <c r="A10" s="2" t="s">
        <v>8</v>
      </c>
      <c r="B10" s="2">
        <v>1</v>
      </c>
    </row>
    <row r="11" spans="1:4" ht="14.25" x14ac:dyDescent="0.2">
      <c r="A11" s="2" t="s">
        <v>9</v>
      </c>
      <c r="B11" s="2">
        <v>14</v>
      </c>
    </row>
    <row r="12" spans="1:4" ht="14.25" x14ac:dyDescent="0.2">
      <c r="A12" s="2" t="s">
        <v>10</v>
      </c>
      <c r="B12" s="2">
        <v>6</v>
      </c>
    </row>
    <row r="13" spans="1:4" ht="14.25" x14ac:dyDescent="0.2">
      <c r="A13" s="2" t="s">
        <v>11</v>
      </c>
      <c r="B13" s="2">
        <v>1</v>
      </c>
    </row>
    <row r="14" spans="1:4" ht="14.25" x14ac:dyDescent="0.2">
      <c r="A14" s="2" t="s">
        <v>12</v>
      </c>
      <c r="B14" s="2">
        <v>2</v>
      </c>
    </row>
    <row r="15" spans="1:4" ht="14.25" x14ac:dyDescent="0.2">
      <c r="A15" s="2" t="s">
        <v>13</v>
      </c>
      <c r="B15" s="2">
        <v>2</v>
      </c>
    </row>
    <row r="16" spans="1:4" ht="14.25" x14ac:dyDescent="0.2">
      <c r="A16" s="2" t="s">
        <v>14</v>
      </c>
      <c r="B16" s="2">
        <v>3</v>
      </c>
    </row>
    <row r="17" spans="1:2" ht="14.25" x14ac:dyDescent="0.2">
      <c r="A17" s="2" t="s">
        <v>15</v>
      </c>
      <c r="B17" s="2">
        <v>6</v>
      </c>
    </row>
    <row r="18" spans="1:2" ht="14.25" x14ac:dyDescent="0.2">
      <c r="A18" s="2" t="s">
        <v>16</v>
      </c>
      <c r="B18" s="2">
        <v>2</v>
      </c>
    </row>
    <row r="19" spans="1:2" ht="14.25" x14ac:dyDescent="0.2">
      <c r="A19" s="2" t="s">
        <v>17</v>
      </c>
      <c r="B19" s="2">
        <v>28</v>
      </c>
    </row>
    <row r="20" spans="1:2" ht="14.25" x14ac:dyDescent="0.2">
      <c r="A20" s="2" t="s">
        <v>18</v>
      </c>
      <c r="B20" s="2">
        <v>13</v>
      </c>
    </row>
    <row r="21" spans="1:2" ht="14.25" x14ac:dyDescent="0.2">
      <c r="A21" s="2" t="s">
        <v>19</v>
      </c>
      <c r="B21" s="2">
        <v>1</v>
      </c>
    </row>
    <row r="22" spans="1:2" ht="14.25" x14ac:dyDescent="0.2">
      <c r="A22" s="2" t="s">
        <v>20</v>
      </c>
      <c r="B22" s="2">
        <v>2</v>
      </c>
    </row>
    <row r="23" spans="1:2" ht="14.25" x14ac:dyDescent="0.2">
      <c r="A23" s="2" t="s">
        <v>21</v>
      </c>
      <c r="B23" s="2">
        <v>1</v>
      </c>
    </row>
    <row r="24" spans="1:2" ht="14.25" x14ac:dyDescent="0.2">
      <c r="A24" s="2" t="s">
        <v>22</v>
      </c>
      <c r="B24" s="2">
        <v>19</v>
      </c>
    </row>
    <row r="25" spans="1:2" ht="14.25" x14ac:dyDescent="0.2">
      <c r="A25" s="2" t="s">
        <v>23</v>
      </c>
      <c r="B25" s="2">
        <v>1</v>
      </c>
    </row>
    <row r="26" spans="1:2" ht="14.25" x14ac:dyDescent="0.2">
      <c r="A26" s="2" t="s">
        <v>24</v>
      </c>
      <c r="B26" s="2">
        <v>1</v>
      </c>
    </row>
    <row r="27" spans="1:2" ht="14.25" x14ac:dyDescent="0.2">
      <c r="A27" s="2" t="s">
        <v>25</v>
      </c>
      <c r="B27" s="2">
        <v>1</v>
      </c>
    </row>
    <row r="28" spans="1:2" ht="14.25" x14ac:dyDescent="0.2">
      <c r="A28" s="2" t="s">
        <v>26</v>
      </c>
      <c r="B28" s="2">
        <v>2</v>
      </c>
    </row>
    <row r="29" spans="1:2" ht="14.25" x14ac:dyDescent="0.2">
      <c r="A29" s="2" t="s">
        <v>27</v>
      </c>
      <c r="B29" s="2">
        <v>1</v>
      </c>
    </row>
    <row r="30" spans="1:2" ht="14.25" x14ac:dyDescent="0.2">
      <c r="A30" s="2" t="s">
        <v>28</v>
      </c>
      <c r="B30" s="2">
        <v>9</v>
      </c>
    </row>
    <row r="31" spans="1:2" ht="14.25" x14ac:dyDescent="0.2">
      <c r="A31" s="2" t="s">
        <v>29</v>
      </c>
      <c r="B31" s="2">
        <v>5</v>
      </c>
    </row>
    <row r="32" spans="1:2" ht="14.25" x14ac:dyDescent="0.2">
      <c r="A32" s="2" t="s">
        <v>30</v>
      </c>
      <c r="B32" s="2">
        <v>3</v>
      </c>
    </row>
    <row r="33" spans="1:4" ht="14.25" x14ac:dyDescent="0.2">
      <c r="A33" s="2" t="s">
        <v>31</v>
      </c>
      <c r="B33" s="2">
        <v>1</v>
      </c>
    </row>
    <row r="34" spans="1:4" ht="14.25" x14ac:dyDescent="0.2">
      <c r="A34" s="2" t="s">
        <v>32</v>
      </c>
      <c r="B34" s="2">
        <v>1</v>
      </c>
    </row>
    <row r="35" spans="1:4" ht="14.25" x14ac:dyDescent="0.2">
      <c r="A35" s="2" t="s">
        <v>33</v>
      </c>
      <c r="B35" s="2">
        <v>1</v>
      </c>
    </row>
    <row r="36" spans="1:4" ht="14.25" x14ac:dyDescent="0.2">
      <c r="A36" s="2" t="s">
        <v>34</v>
      </c>
      <c r="B36" s="2">
        <v>2</v>
      </c>
    </row>
    <row r="37" spans="1:4" ht="14.25" x14ac:dyDescent="0.2">
      <c r="A37" s="2" t="s">
        <v>35</v>
      </c>
      <c r="B37" s="2">
        <v>1</v>
      </c>
    </row>
    <row r="38" spans="1:4" ht="14.25" x14ac:dyDescent="0.2">
      <c r="A38" s="2" t="s">
        <v>36</v>
      </c>
      <c r="B38" s="2">
        <v>1</v>
      </c>
    </row>
    <row r="39" spans="1:4" ht="14.25" x14ac:dyDescent="0.2">
      <c r="A39" s="2" t="s">
        <v>37</v>
      </c>
      <c r="B39" s="2">
        <v>1</v>
      </c>
    </row>
    <row r="40" spans="1:4" ht="14.25" x14ac:dyDescent="0.2">
      <c r="A40" s="2" t="s">
        <v>38</v>
      </c>
      <c r="B40" s="2">
        <v>2</v>
      </c>
    </row>
    <row r="41" spans="1:4" ht="14.25" x14ac:dyDescent="0.2">
      <c r="A41" s="2" t="s">
        <v>39</v>
      </c>
      <c r="B41" s="2">
        <v>1</v>
      </c>
    </row>
    <row r="42" spans="1:4" ht="14.25" x14ac:dyDescent="0.2">
      <c r="A42" s="2" t="s">
        <v>40</v>
      </c>
      <c r="B42" s="2">
        <v>6</v>
      </c>
    </row>
    <row r="43" spans="1:4" ht="14.25" x14ac:dyDescent="0.2">
      <c r="A43" s="2" t="s">
        <v>41</v>
      </c>
      <c r="B43" s="2">
        <v>1</v>
      </c>
    </row>
    <row r="44" spans="1:4" ht="14.25" x14ac:dyDescent="0.2">
      <c r="A44" s="8" t="s">
        <v>42</v>
      </c>
      <c r="B44" s="22">
        <f>SUM(B45:B59)</f>
        <v>82</v>
      </c>
      <c r="C44" s="25">
        <v>77</v>
      </c>
      <c r="D44" t="s">
        <v>212</v>
      </c>
    </row>
    <row r="45" spans="1:4" ht="14.25" x14ac:dyDescent="0.2">
      <c r="A45" s="9" t="s">
        <v>43</v>
      </c>
      <c r="B45" s="9">
        <v>1</v>
      </c>
    </row>
    <row r="46" spans="1:4" ht="14.25" x14ac:dyDescent="0.2">
      <c r="A46" s="9" t="s">
        <v>44</v>
      </c>
      <c r="B46" s="9">
        <v>7</v>
      </c>
    </row>
    <row r="47" spans="1:4" ht="14.25" x14ac:dyDescent="0.2">
      <c r="A47" s="9" t="s">
        <v>45</v>
      </c>
      <c r="B47" s="9">
        <v>1</v>
      </c>
    </row>
    <row r="48" spans="1:4" ht="14.25" x14ac:dyDescent="0.2">
      <c r="A48" s="9" t="s">
        <v>46</v>
      </c>
      <c r="B48" s="9">
        <v>1</v>
      </c>
    </row>
    <row r="49" spans="1:4" ht="14.25" x14ac:dyDescent="0.2">
      <c r="A49" s="9" t="s">
        <v>47</v>
      </c>
      <c r="B49" s="9">
        <v>1</v>
      </c>
    </row>
    <row r="50" spans="1:4" ht="14.25" x14ac:dyDescent="0.2">
      <c r="A50" s="9" t="s">
        <v>48</v>
      </c>
      <c r="B50" s="9">
        <v>1</v>
      </c>
    </row>
    <row r="51" spans="1:4" ht="14.25" x14ac:dyDescent="0.2">
      <c r="A51" s="9" t="s">
        <v>49</v>
      </c>
      <c r="B51" s="9">
        <v>5</v>
      </c>
    </row>
    <row r="52" spans="1:4" ht="14.25" x14ac:dyDescent="0.2">
      <c r="A52" s="9" t="s">
        <v>50</v>
      </c>
      <c r="B52" s="9">
        <v>2</v>
      </c>
    </row>
    <row r="53" spans="1:4" ht="14.25" x14ac:dyDescent="0.2">
      <c r="A53" s="9" t="s">
        <v>51</v>
      </c>
      <c r="B53" s="9">
        <v>1</v>
      </c>
    </row>
    <row r="54" spans="1:4" ht="14.25" x14ac:dyDescent="0.2">
      <c r="A54" s="9" t="s">
        <v>52</v>
      </c>
      <c r="B54" s="9">
        <v>1</v>
      </c>
    </row>
    <row r="55" spans="1:4" ht="14.25" x14ac:dyDescent="0.2">
      <c r="A55" s="9" t="s">
        <v>53</v>
      </c>
      <c r="B55" s="9">
        <v>2</v>
      </c>
    </row>
    <row r="56" spans="1:4" ht="14.25" x14ac:dyDescent="0.2">
      <c r="A56" s="9" t="s">
        <v>54</v>
      </c>
      <c r="B56" s="9">
        <v>28</v>
      </c>
    </row>
    <row r="57" spans="1:4" ht="14.25" x14ac:dyDescent="0.2">
      <c r="A57" s="9" t="s">
        <v>55</v>
      </c>
      <c r="B57" s="9">
        <v>13</v>
      </c>
    </row>
    <row r="58" spans="1:4" ht="14.25" x14ac:dyDescent="0.2">
      <c r="A58" s="9" t="s">
        <v>56</v>
      </c>
      <c r="B58" s="9">
        <v>14</v>
      </c>
    </row>
    <row r="59" spans="1:4" ht="14.25" x14ac:dyDescent="0.2">
      <c r="A59" s="9" t="s">
        <v>57</v>
      </c>
      <c r="B59" s="9">
        <v>4</v>
      </c>
    </row>
    <row r="60" spans="1:4" ht="14.25" x14ac:dyDescent="0.2">
      <c r="A60" s="11" t="s">
        <v>58</v>
      </c>
      <c r="B60" s="21">
        <f>SUM(B61:B65)</f>
        <v>18</v>
      </c>
      <c r="C60" s="26">
        <v>17</v>
      </c>
      <c r="D60" t="s">
        <v>212</v>
      </c>
    </row>
    <row r="61" spans="1:4" ht="14.25" x14ac:dyDescent="0.2">
      <c r="A61" s="12" t="s">
        <v>59</v>
      </c>
      <c r="B61" s="12">
        <v>1</v>
      </c>
    </row>
    <row r="62" spans="1:4" ht="14.25" x14ac:dyDescent="0.2">
      <c r="A62" s="12" t="s">
        <v>60</v>
      </c>
      <c r="B62" s="12">
        <v>2</v>
      </c>
    </row>
    <row r="63" spans="1:4" ht="14.25" x14ac:dyDescent="0.2">
      <c r="A63" s="12" t="s">
        <v>61</v>
      </c>
      <c r="B63" s="12">
        <v>1</v>
      </c>
    </row>
    <row r="64" spans="1:4" ht="14.25" x14ac:dyDescent="0.2">
      <c r="A64" s="12" t="s">
        <v>62</v>
      </c>
      <c r="B64" s="12">
        <v>1</v>
      </c>
    </row>
    <row r="65" spans="1:4" ht="14.25" x14ac:dyDescent="0.2">
      <c r="A65" s="12" t="s">
        <v>63</v>
      </c>
      <c r="B65" s="12">
        <v>13</v>
      </c>
    </row>
    <row r="66" spans="1:4" ht="14.25" x14ac:dyDescent="0.2">
      <c r="A66" s="14" t="s">
        <v>78</v>
      </c>
      <c r="B66" s="20">
        <f>SUM(B67:B93)</f>
        <v>1534</v>
      </c>
      <c r="C66" s="27">
        <v>1323</v>
      </c>
      <c r="D66" t="s">
        <v>212</v>
      </c>
    </row>
    <row r="67" spans="1:4" ht="14.25" x14ac:dyDescent="0.2">
      <c r="A67" s="15" t="s">
        <v>79</v>
      </c>
      <c r="B67" s="15">
        <v>51</v>
      </c>
    </row>
    <row r="68" spans="1:4" ht="14.25" x14ac:dyDescent="0.2">
      <c r="A68" s="15" t="s">
        <v>80</v>
      </c>
      <c r="B68" s="15">
        <v>6</v>
      </c>
    </row>
    <row r="69" spans="1:4" ht="14.25" x14ac:dyDescent="0.2">
      <c r="A69" s="15" t="s">
        <v>81</v>
      </c>
      <c r="B69" s="15">
        <v>60</v>
      </c>
    </row>
    <row r="70" spans="1:4" ht="14.25" x14ac:dyDescent="0.2">
      <c r="A70" s="15" t="s">
        <v>82</v>
      </c>
      <c r="B70" s="15">
        <v>3</v>
      </c>
    </row>
    <row r="71" spans="1:4" ht="14.25" x14ac:dyDescent="0.2">
      <c r="A71" s="15" t="s">
        <v>83</v>
      </c>
      <c r="B71" s="15">
        <v>1</v>
      </c>
    </row>
    <row r="72" spans="1:4" ht="14.25" x14ac:dyDescent="0.2">
      <c r="A72" s="15" t="s">
        <v>84</v>
      </c>
      <c r="B72" s="15">
        <v>399</v>
      </c>
    </row>
    <row r="73" spans="1:4" ht="14.25" x14ac:dyDescent="0.2">
      <c r="A73" s="15" t="s">
        <v>85</v>
      </c>
      <c r="B73" s="15">
        <v>39</v>
      </c>
    </row>
    <row r="74" spans="1:4" ht="14.25" x14ac:dyDescent="0.2">
      <c r="A74" s="15" t="s">
        <v>86</v>
      </c>
      <c r="B74" s="15">
        <v>51</v>
      </c>
    </row>
    <row r="75" spans="1:4" ht="14.25" x14ac:dyDescent="0.2">
      <c r="A75" s="15" t="s">
        <v>87</v>
      </c>
      <c r="B75" s="15">
        <v>4</v>
      </c>
    </row>
    <row r="76" spans="1:4" ht="14.25" x14ac:dyDescent="0.2">
      <c r="A76" s="15" t="s">
        <v>88</v>
      </c>
      <c r="B76" s="15">
        <v>1</v>
      </c>
    </row>
    <row r="77" spans="1:4" ht="14.25" x14ac:dyDescent="0.2">
      <c r="A77" s="15" t="s">
        <v>89</v>
      </c>
      <c r="B77" s="15">
        <v>2</v>
      </c>
    </row>
    <row r="78" spans="1:4" ht="14.25" x14ac:dyDescent="0.2">
      <c r="A78" s="15" t="s">
        <v>90</v>
      </c>
      <c r="B78" s="15">
        <v>8</v>
      </c>
    </row>
    <row r="79" spans="1:4" ht="14.25" x14ac:dyDescent="0.2">
      <c r="A79" s="15" t="s">
        <v>91</v>
      </c>
      <c r="B79" s="15">
        <v>1</v>
      </c>
    </row>
    <row r="80" spans="1:4" ht="14.25" x14ac:dyDescent="0.2">
      <c r="A80" s="15" t="s">
        <v>92</v>
      </c>
      <c r="B80" s="15">
        <v>93</v>
      </c>
    </row>
    <row r="81" spans="1:4" ht="14.25" x14ac:dyDescent="0.2">
      <c r="A81" s="15" t="s">
        <v>93</v>
      </c>
      <c r="B81" s="15">
        <v>6</v>
      </c>
    </row>
    <row r="82" spans="1:4" ht="14.25" x14ac:dyDescent="0.2">
      <c r="A82" s="15" t="s">
        <v>94</v>
      </c>
      <c r="B82" s="15">
        <v>2</v>
      </c>
    </row>
    <row r="83" spans="1:4" ht="14.25" x14ac:dyDescent="0.2">
      <c r="A83" s="15" t="s">
        <v>95</v>
      </c>
      <c r="B83" s="15">
        <v>122</v>
      </c>
    </row>
    <row r="84" spans="1:4" ht="14.25" x14ac:dyDescent="0.2">
      <c r="A84" s="15" t="s">
        <v>96</v>
      </c>
      <c r="B84" s="15">
        <v>109</v>
      </c>
    </row>
    <row r="85" spans="1:4" ht="14.25" x14ac:dyDescent="0.2">
      <c r="A85" s="15" t="s">
        <v>97</v>
      </c>
      <c r="B85" s="15">
        <v>72</v>
      </c>
    </row>
    <row r="86" spans="1:4" ht="14.25" x14ac:dyDescent="0.2">
      <c r="A86" s="15" t="s">
        <v>98</v>
      </c>
      <c r="B86" s="15">
        <v>1</v>
      </c>
    </row>
    <row r="87" spans="1:4" ht="14.25" x14ac:dyDescent="0.2">
      <c r="A87" s="15" t="s">
        <v>99</v>
      </c>
      <c r="B87" s="15">
        <v>1</v>
      </c>
    </row>
    <row r="88" spans="1:4" ht="14.25" x14ac:dyDescent="0.2">
      <c r="A88" s="15" t="s">
        <v>100</v>
      </c>
      <c r="B88" s="15">
        <v>4</v>
      </c>
    </row>
    <row r="89" spans="1:4" ht="14.25" x14ac:dyDescent="0.2">
      <c r="A89" s="15" t="s">
        <v>101</v>
      </c>
      <c r="B89" s="15">
        <v>177</v>
      </c>
    </row>
    <row r="90" spans="1:4" ht="14.25" x14ac:dyDescent="0.2">
      <c r="A90" s="15" t="s">
        <v>102</v>
      </c>
      <c r="B90" s="15">
        <v>251</v>
      </c>
    </row>
    <row r="91" spans="1:4" ht="14.25" x14ac:dyDescent="0.2">
      <c r="A91" s="15" t="s">
        <v>103</v>
      </c>
      <c r="B91" s="15">
        <v>13</v>
      </c>
    </row>
    <row r="92" spans="1:4" ht="14.25" x14ac:dyDescent="0.2">
      <c r="A92" s="15" t="s">
        <v>104</v>
      </c>
      <c r="B92" s="15">
        <v>23</v>
      </c>
    </row>
    <row r="93" spans="1:4" ht="14.25" x14ac:dyDescent="0.2">
      <c r="A93" s="15" t="s">
        <v>105</v>
      </c>
      <c r="B93" s="15">
        <v>34</v>
      </c>
    </row>
    <row r="94" spans="1:4" ht="14.25" x14ac:dyDescent="0.2">
      <c r="A94" s="18" t="s">
        <v>133</v>
      </c>
      <c r="B94" s="19">
        <f>SUM(B95:B107)</f>
        <v>146</v>
      </c>
      <c r="C94" s="28">
        <v>139</v>
      </c>
      <c r="D94" t="s">
        <v>212</v>
      </c>
    </row>
    <row r="95" spans="1:4" ht="14.25" x14ac:dyDescent="0.2">
      <c r="A95" s="17" t="s">
        <v>134</v>
      </c>
      <c r="B95" s="17">
        <v>30</v>
      </c>
    </row>
    <row r="96" spans="1:4" ht="14.25" x14ac:dyDescent="0.2">
      <c r="A96" s="17" t="s">
        <v>135</v>
      </c>
      <c r="B96" s="17">
        <v>1</v>
      </c>
    </row>
    <row r="97" spans="1:2" ht="14.25" x14ac:dyDescent="0.2">
      <c r="A97" s="17" t="s">
        <v>136</v>
      </c>
      <c r="B97" s="17">
        <v>3</v>
      </c>
    </row>
    <row r="98" spans="1:2" ht="14.25" x14ac:dyDescent="0.2">
      <c r="A98" s="17" t="s">
        <v>137</v>
      </c>
      <c r="B98" s="17">
        <v>1</v>
      </c>
    </row>
    <row r="99" spans="1:2" ht="14.25" x14ac:dyDescent="0.2">
      <c r="A99" s="17" t="s">
        <v>138</v>
      </c>
      <c r="B99" s="17">
        <v>5</v>
      </c>
    </row>
    <row r="100" spans="1:2" ht="14.25" x14ac:dyDescent="0.2">
      <c r="A100" s="17" t="s">
        <v>139</v>
      </c>
      <c r="B100" s="17">
        <v>6</v>
      </c>
    </row>
    <row r="101" spans="1:2" ht="14.25" x14ac:dyDescent="0.2">
      <c r="A101" s="17" t="s">
        <v>140</v>
      </c>
      <c r="B101" s="17">
        <v>35</v>
      </c>
    </row>
    <row r="102" spans="1:2" ht="14.25" x14ac:dyDescent="0.2">
      <c r="A102" s="17" t="s">
        <v>141</v>
      </c>
      <c r="B102" s="17">
        <v>6</v>
      </c>
    </row>
    <row r="103" spans="1:2" ht="14.25" x14ac:dyDescent="0.2">
      <c r="A103" s="17" t="s">
        <v>142</v>
      </c>
      <c r="B103" s="17">
        <v>13</v>
      </c>
    </row>
    <row r="104" spans="1:2" ht="14.25" x14ac:dyDescent="0.2">
      <c r="A104" s="17" t="s">
        <v>143</v>
      </c>
      <c r="B104" s="17">
        <v>6</v>
      </c>
    </row>
    <row r="105" spans="1:2" ht="14.25" x14ac:dyDescent="0.2">
      <c r="A105" s="17" t="s">
        <v>144</v>
      </c>
      <c r="B105" s="17">
        <v>6</v>
      </c>
    </row>
    <row r="106" spans="1:2" ht="14.25" x14ac:dyDescent="0.2">
      <c r="A106" s="17" t="s">
        <v>145</v>
      </c>
      <c r="B106" s="17">
        <v>31</v>
      </c>
    </row>
    <row r="107" spans="1:2" ht="14.25" x14ac:dyDescent="0.2">
      <c r="A107" s="17" t="s">
        <v>146</v>
      </c>
      <c r="B107" s="17">
        <v>3</v>
      </c>
    </row>
    <row r="108" spans="1:2" ht="14.25" x14ac:dyDescent="0.2">
      <c r="A108" s="1" t="s">
        <v>64</v>
      </c>
      <c r="B108" s="1">
        <v>9</v>
      </c>
    </row>
    <row r="109" spans="1:2" ht="14.25" x14ac:dyDescent="0.2">
      <c r="A109" s="1" t="s">
        <v>65</v>
      </c>
      <c r="B109" s="1">
        <v>10</v>
      </c>
    </row>
    <row r="110" spans="1:2" ht="14.25" x14ac:dyDescent="0.2">
      <c r="A110" s="1" t="s">
        <v>66</v>
      </c>
      <c r="B110" s="1">
        <v>1</v>
      </c>
    </row>
    <row r="111" spans="1:2" ht="14.25" x14ac:dyDescent="0.2">
      <c r="A111" s="1" t="s">
        <v>67</v>
      </c>
      <c r="B111" s="1">
        <v>44</v>
      </c>
    </row>
    <row r="112" spans="1:2" ht="14.25" x14ac:dyDescent="0.2">
      <c r="A112" s="1" t="s">
        <v>68</v>
      </c>
      <c r="B112" s="1">
        <v>210</v>
      </c>
    </row>
    <row r="113" spans="1:2" ht="14.25" x14ac:dyDescent="0.2">
      <c r="A113" s="1" t="s">
        <v>69</v>
      </c>
      <c r="B113" s="1">
        <v>238</v>
      </c>
    </row>
    <row r="114" spans="1:2" ht="14.25" x14ac:dyDescent="0.2">
      <c r="A114" s="1" t="s">
        <v>70</v>
      </c>
      <c r="B114" s="1">
        <v>28</v>
      </c>
    </row>
    <row r="115" spans="1:2" ht="14.25" x14ac:dyDescent="0.2">
      <c r="A115" s="1" t="s">
        <v>71</v>
      </c>
      <c r="B115" s="1">
        <v>9</v>
      </c>
    </row>
    <row r="116" spans="1:2" ht="14.25" x14ac:dyDescent="0.2">
      <c r="A116" s="1" t="s">
        <v>72</v>
      </c>
      <c r="B116" s="1">
        <v>39</v>
      </c>
    </row>
    <row r="117" spans="1:2" ht="14.25" x14ac:dyDescent="0.2">
      <c r="A117" s="1" t="s">
        <v>73</v>
      </c>
      <c r="B117" s="1">
        <v>1</v>
      </c>
    </row>
    <row r="118" spans="1:2" ht="14.25" x14ac:dyDescent="0.2">
      <c r="A118" s="1" t="s">
        <v>74</v>
      </c>
      <c r="B118" s="1">
        <v>65</v>
      </c>
    </row>
    <row r="119" spans="1:2" ht="14.25" x14ac:dyDescent="0.2">
      <c r="A119" s="1" t="s">
        <v>75</v>
      </c>
      <c r="B119" s="1">
        <v>3</v>
      </c>
    </row>
    <row r="120" spans="1:2" ht="14.25" x14ac:dyDescent="0.2">
      <c r="A120" s="1" t="s">
        <v>76</v>
      </c>
      <c r="B120" s="1">
        <v>27</v>
      </c>
    </row>
    <row r="121" spans="1:2" ht="14.25" x14ac:dyDescent="0.2">
      <c r="A121" s="1" t="s">
        <v>77</v>
      </c>
      <c r="B121" s="1">
        <v>26</v>
      </c>
    </row>
    <row r="122" spans="1:2" ht="14.25" x14ac:dyDescent="0.2">
      <c r="A122" s="1" t="s">
        <v>106</v>
      </c>
      <c r="B122" s="1">
        <v>2</v>
      </c>
    </row>
    <row r="123" spans="1:2" ht="14.25" x14ac:dyDescent="0.2">
      <c r="A123" s="1" t="s">
        <v>107</v>
      </c>
      <c r="B123" s="1">
        <v>1</v>
      </c>
    </row>
    <row r="124" spans="1:2" ht="14.25" x14ac:dyDescent="0.2">
      <c r="A124" s="1" t="s">
        <v>108</v>
      </c>
      <c r="B124" s="1">
        <v>7</v>
      </c>
    </row>
    <row r="125" spans="1:2" ht="14.25" x14ac:dyDescent="0.2">
      <c r="A125" s="1" t="s">
        <v>109</v>
      </c>
      <c r="B125" s="1">
        <v>7</v>
      </c>
    </row>
    <row r="126" spans="1:2" ht="14.25" x14ac:dyDescent="0.2">
      <c r="A126" s="1" t="s">
        <v>110</v>
      </c>
      <c r="B126" s="1">
        <v>6</v>
      </c>
    </row>
    <row r="127" spans="1:2" ht="14.25" x14ac:dyDescent="0.2">
      <c r="A127" s="1" t="s">
        <v>111</v>
      </c>
      <c r="B127" s="1">
        <v>25</v>
      </c>
    </row>
    <row r="128" spans="1:2" ht="14.25" x14ac:dyDescent="0.2">
      <c r="A128" s="1" t="s">
        <v>112</v>
      </c>
      <c r="B128" s="1">
        <v>2</v>
      </c>
    </row>
    <row r="129" spans="1:2" ht="14.25" x14ac:dyDescent="0.2">
      <c r="A129" s="1" t="s">
        <v>113</v>
      </c>
      <c r="B129" s="1">
        <v>13</v>
      </c>
    </row>
    <row r="130" spans="1:2" ht="14.25" x14ac:dyDescent="0.2">
      <c r="A130" s="1" t="s">
        <v>114</v>
      </c>
      <c r="B130" s="1">
        <v>12</v>
      </c>
    </row>
    <row r="131" spans="1:2" ht="14.25" x14ac:dyDescent="0.2">
      <c r="A131" s="1" t="s">
        <v>115</v>
      </c>
      <c r="B131" s="1">
        <v>5</v>
      </c>
    </row>
    <row r="132" spans="1:2" ht="14.25" x14ac:dyDescent="0.2">
      <c r="A132" s="1" t="s">
        <v>116</v>
      </c>
      <c r="B132" s="1">
        <v>2</v>
      </c>
    </row>
    <row r="133" spans="1:2" ht="14.25" x14ac:dyDescent="0.2">
      <c r="A133" s="1" t="s">
        <v>117</v>
      </c>
      <c r="B133" s="1">
        <v>66</v>
      </c>
    </row>
    <row r="134" spans="1:2" ht="14.25" x14ac:dyDescent="0.2">
      <c r="A134" s="1" t="s">
        <v>118</v>
      </c>
      <c r="B134" s="1">
        <v>4</v>
      </c>
    </row>
    <row r="135" spans="1:2" ht="14.25" x14ac:dyDescent="0.2">
      <c r="A135" s="1" t="s">
        <v>119</v>
      </c>
      <c r="B135" s="1">
        <v>1</v>
      </c>
    </row>
    <row r="136" spans="1:2" ht="14.25" x14ac:dyDescent="0.2">
      <c r="A136" s="1" t="s">
        <v>120</v>
      </c>
      <c r="B136" s="1">
        <v>13</v>
      </c>
    </row>
    <row r="137" spans="1:2" ht="14.25" x14ac:dyDescent="0.2">
      <c r="A137" s="1" t="s">
        <v>121</v>
      </c>
      <c r="B137" s="1">
        <v>14</v>
      </c>
    </row>
    <row r="138" spans="1:2" ht="14.25" x14ac:dyDescent="0.2">
      <c r="A138" s="1" t="s">
        <v>122</v>
      </c>
      <c r="B138" s="1">
        <v>16</v>
      </c>
    </row>
    <row r="139" spans="1:2" ht="14.25" x14ac:dyDescent="0.2">
      <c r="A139" s="1" t="s">
        <v>123</v>
      </c>
      <c r="B139" s="1">
        <v>1</v>
      </c>
    </row>
    <row r="140" spans="1:2" ht="14.25" x14ac:dyDescent="0.2">
      <c r="A140" s="1" t="s">
        <v>124</v>
      </c>
      <c r="B140" s="1">
        <v>1</v>
      </c>
    </row>
    <row r="141" spans="1:2" ht="14.25" x14ac:dyDescent="0.2">
      <c r="A141" s="1" t="s">
        <v>125</v>
      </c>
      <c r="B141" s="1">
        <v>32</v>
      </c>
    </row>
    <row r="142" spans="1:2" ht="14.25" x14ac:dyDescent="0.2">
      <c r="A142" s="1" t="s">
        <v>126</v>
      </c>
      <c r="B142" s="1">
        <v>705</v>
      </c>
    </row>
    <row r="143" spans="1:2" ht="14.25" x14ac:dyDescent="0.2">
      <c r="A143" s="1" t="s">
        <v>127</v>
      </c>
      <c r="B143" s="1">
        <v>101</v>
      </c>
    </row>
    <row r="144" spans="1:2" ht="14.25" x14ac:dyDescent="0.2">
      <c r="A144" s="1" t="s">
        <v>128</v>
      </c>
      <c r="B144" s="1">
        <v>29</v>
      </c>
    </row>
    <row r="145" spans="1:2" ht="14.25" x14ac:dyDescent="0.2">
      <c r="A145" s="1" t="s">
        <v>129</v>
      </c>
      <c r="B145" s="1">
        <v>425</v>
      </c>
    </row>
    <row r="146" spans="1:2" ht="14.25" x14ac:dyDescent="0.2">
      <c r="A146" s="1" t="s">
        <v>130</v>
      </c>
      <c r="B146" s="1">
        <v>2</v>
      </c>
    </row>
    <row r="147" spans="1:2" ht="14.25" x14ac:dyDescent="0.2">
      <c r="A147" s="1" t="s">
        <v>131</v>
      </c>
      <c r="B147" s="1">
        <v>34</v>
      </c>
    </row>
    <row r="148" spans="1:2" ht="14.25" x14ac:dyDescent="0.2">
      <c r="A148" s="1" t="s">
        <v>132</v>
      </c>
      <c r="B148" s="1">
        <v>18</v>
      </c>
    </row>
    <row r="149" spans="1:2" ht="14.25" x14ac:dyDescent="0.2">
      <c r="A149" s="1" t="s">
        <v>147</v>
      </c>
      <c r="B149" s="1">
        <v>139</v>
      </c>
    </row>
    <row r="150" spans="1:2" ht="14.25" x14ac:dyDescent="0.2">
      <c r="A150" s="1" t="s">
        <v>148</v>
      </c>
      <c r="B150" s="1">
        <v>222</v>
      </c>
    </row>
    <row r="151" spans="1:2" ht="14.25" x14ac:dyDescent="0.2">
      <c r="A151" s="1" t="s">
        <v>149</v>
      </c>
      <c r="B151" s="1">
        <v>133</v>
      </c>
    </row>
    <row r="152" spans="1:2" ht="14.25" x14ac:dyDescent="0.2">
      <c r="A152" s="1" t="s">
        <v>150</v>
      </c>
      <c r="B152" s="1">
        <v>50</v>
      </c>
    </row>
    <row r="153" spans="1:2" ht="14.25" x14ac:dyDescent="0.2">
      <c r="A153" s="1" t="s">
        <v>151</v>
      </c>
      <c r="B153" s="1">
        <v>1</v>
      </c>
    </row>
    <row r="154" spans="1:2" ht="14.25" x14ac:dyDescent="0.2">
      <c r="A154" s="1" t="s">
        <v>152</v>
      </c>
      <c r="B154" s="1">
        <v>44</v>
      </c>
    </row>
    <row r="155" spans="1:2" ht="14.25" x14ac:dyDescent="0.2">
      <c r="A155" s="1" t="s">
        <v>153</v>
      </c>
      <c r="B155" s="1">
        <v>103</v>
      </c>
    </row>
    <row r="156" spans="1:2" ht="14.25" x14ac:dyDescent="0.2">
      <c r="A156" s="1" t="s">
        <v>154</v>
      </c>
      <c r="B156" s="1">
        <v>18</v>
      </c>
    </row>
    <row r="157" spans="1:2" ht="14.25" x14ac:dyDescent="0.2">
      <c r="A157" s="1" t="s">
        <v>155</v>
      </c>
      <c r="B157" s="1">
        <v>30</v>
      </c>
    </row>
    <row r="158" spans="1:2" ht="14.25" x14ac:dyDescent="0.2">
      <c r="A158" s="1" t="s">
        <v>156</v>
      </c>
      <c r="B158" s="1">
        <v>15</v>
      </c>
    </row>
    <row r="159" spans="1:2" ht="14.25" x14ac:dyDescent="0.2">
      <c r="A159" s="1" t="s">
        <v>157</v>
      </c>
      <c r="B159" s="1">
        <v>44</v>
      </c>
    </row>
    <row r="160" spans="1:2" ht="14.25" x14ac:dyDescent="0.2">
      <c r="A160" s="1" t="s">
        <v>158</v>
      </c>
      <c r="B160" s="1">
        <v>105</v>
      </c>
    </row>
    <row r="161" spans="1:2" ht="14.25" x14ac:dyDescent="0.2">
      <c r="A161" s="1" t="s">
        <v>159</v>
      </c>
      <c r="B161" s="1">
        <v>9</v>
      </c>
    </row>
    <row r="162" spans="1:2" ht="14.25" x14ac:dyDescent="0.2">
      <c r="A162" s="1" t="s">
        <v>160</v>
      </c>
      <c r="B162" s="1">
        <v>17</v>
      </c>
    </row>
    <row r="163" spans="1:2" ht="14.25" x14ac:dyDescent="0.2">
      <c r="A163" s="1" t="s">
        <v>161</v>
      </c>
      <c r="B163" s="1">
        <v>93</v>
      </c>
    </row>
    <row r="164" spans="1:2" ht="14.25" x14ac:dyDescent="0.2">
      <c r="A164" s="1" t="s">
        <v>162</v>
      </c>
      <c r="B164" s="1">
        <v>14</v>
      </c>
    </row>
    <row r="165" spans="1:2" ht="14.25" x14ac:dyDescent="0.2">
      <c r="A165" s="1" t="s">
        <v>163</v>
      </c>
      <c r="B165" s="1">
        <v>5</v>
      </c>
    </row>
    <row r="166" spans="1:2" ht="14.25" x14ac:dyDescent="0.2">
      <c r="A166" s="1" t="s">
        <v>164</v>
      </c>
      <c r="B166" s="1">
        <v>32</v>
      </c>
    </row>
    <row r="167" spans="1:2" ht="14.25" x14ac:dyDescent="0.2">
      <c r="A167" s="1" t="s">
        <v>165</v>
      </c>
      <c r="B167" s="1">
        <v>2</v>
      </c>
    </row>
    <row r="168" spans="1:2" ht="14.25" x14ac:dyDescent="0.2">
      <c r="A168" s="1" t="s">
        <v>166</v>
      </c>
      <c r="B168" s="1">
        <v>2</v>
      </c>
    </row>
    <row r="169" spans="1:2" ht="14.25" x14ac:dyDescent="0.2">
      <c r="A169" s="1" t="s">
        <v>167</v>
      </c>
      <c r="B169" s="1">
        <v>1</v>
      </c>
    </row>
    <row r="170" spans="1:2" ht="14.25" x14ac:dyDescent="0.2">
      <c r="A170" s="1" t="s">
        <v>168</v>
      </c>
      <c r="B170" s="1">
        <v>9</v>
      </c>
    </row>
    <row r="171" spans="1:2" ht="14.25" x14ac:dyDescent="0.2">
      <c r="A171" s="1" t="s">
        <v>169</v>
      </c>
      <c r="B171" s="1">
        <v>1</v>
      </c>
    </row>
    <row r="172" spans="1:2" ht="14.25" x14ac:dyDescent="0.2">
      <c r="A172" s="1" t="s">
        <v>170</v>
      </c>
      <c r="B172" s="1">
        <v>11</v>
      </c>
    </row>
    <row r="173" spans="1:2" ht="14.25" x14ac:dyDescent="0.2">
      <c r="A173" s="1" t="s">
        <v>171</v>
      </c>
      <c r="B173" s="1">
        <v>13</v>
      </c>
    </row>
    <row r="174" spans="1:2" ht="14.25" x14ac:dyDescent="0.2">
      <c r="A174" s="1" t="s">
        <v>172</v>
      </c>
      <c r="B174" s="1">
        <v>2</v>
      </c>
    </row>
    <row r="175" spans="1:2" ht="14.25" x14ac:dyDescent="0.2">
      <c r="A175" s="1" t="s">
        <v>173</v>
      </c>
      <c r="B175" s="1">
        <v>2</v>
      </c>
    </row>
    <row r="176" spans="1:2" ht="14.25" x14ac:dyDescent="0.2">
      <c r="A176" s="1" t="s">
        <v>174</v>
      </c>
      <c r="B176" s="1">
        <v>4</v>
      </c>
    </row>
    <row r="177" spans="1:2" ht="14.25" x14ac:dyDescent="0.2">
      <c r="A177" s="1" t="s">
        <v>175</v>
      </c>
      <c r="B177" s="1">
        <v>131</v>
      </c>
    </row>
    <row r="178" spans="1:2" ht="14.25" x14ac:dyDescent="0.2">
      <c r="A178" s="1" t="s">
        <v>176</v>
      </c>
      <c r="B178" s="1">
        <v>2</v>
      </c>
    </row>
    <row r="179" spans="1:2" ht="14.25" x14ac:dyDescent="0.2">
      <c r="A179" s="1" t="s">
        <v>177</v>
      </c>
      <c r="B179" s="1">
        <v>10</v>
      </c>
    </row>
    <row r="180" spans="1:2" ht="14.25" x14ac:dyDescent="0.2">
      <c r="A180" s="1" t="s">
        <v>178</v>
      </c>
      <c r="B180" s="1">
        <v>1</v>
      </c>
    </row>
    <row r="181" spans="1:2" ht="14.25" x14ac:dyDescent="0.2">
      <c r="A181" s="1" t="s">
        <v>179</v>
      </c>
      <c r="B181" s="1">
        <v>4</v>
      </c>
    </row>
    <row r="182" spans="1:2" ht="14.25" x14ac:dyDescent="0.2">
      <c r="A182" s="1" t="s">
        <v>180</v>
      </c>
      <c r="B182" s="1">
        <v>4</v>
      </c>
    </row>
    <row r="183" spans="1:2" ht="14.25" x14ac:dyDescent="0.2">
      <c r="A183" s="1" t="s">
        <v>181</v>
      </c>
      <c r="B183" s="1">
        <v>63</v>
      </c>
    </row>
    <row r="184" spans="1:2" ht="14.25" x14ac:dyDescent="0.2">
      <c r="A184" s="1" t="s">
        <v>182</v>
      </c>
      <c r="B184" s="1">
        <v>32</v>
      </c>
    </row>
    <row r="185" spans="1:2" ht="14.25" x14ac:dyDescent="0.2">
      <c r="A185" s="1" t="s">
        <v>183</v>
      </c>
      <c r="B185" s="1">
        <v>14</v>
      </c>
    </row>
    <row r="186" spans="1:2" ht="14.25" x14ac:dyDescent="0.2">
      <c r="A186" s="1" t="s">
        <v>184</v>
      </c>
      <c r="B186" s="1">
        <v>2</v>
      </c>
    </row>
    <row r="187" spans="1:2" ht="14.25" x14ac:dyDescent="0.2">
      <c r="A187" s="1" t="s">
        <v>185</v>
      </c>
      <c r="B187" s="1">
        <v>1</v>
      </c>
    </row>
    <row r="188" spans="1:2" ht="14.25" x14ac:dyDescent="0.2">
      <c r="A188" s="1" t="s">
        <v>186</v>
      </c>
      <c r="B188" s="1">
        <v>104</v>
      </c>
    </row>
    <row r="189" spans="1:2" ht="14.25" x14ac:dyDescent="0.2">
      <c r="A189" s="1" t="s">
        <v>187</v>
      </c>
      <c r="B189" s="1">
        <v>8</v>
      </c>
    </row>
    <row r="190" spans="1:2" ht="14.25" x14ac:dyDescent="0.2">
      <c r="A190" s="1" t="s">
        <v>188</v>
      </c>
      <c r="B190" s="1">
        <v>105</v>
      </c>
    </row>
    <row r="191" spans="1:2" ht="14.25" x14ac:dyDescent="0.2">
      <c r="A191" s="1" t="s">
        <v>189</v>
      </c>
      <c r="B191" s="1">
        <v>6</v>
      </c>
    </row>
    <row r="192" spans="1:2" ht="14.25" x14ac:dyDescent="0.2">
      <c r="A192" s="1" t="s">
        <v>190</v>
      </c>
      <c r="B192" s="1">
        <v>13</v>
      </c>
    </row>
    <row r="193" spans="1:2" ht="14.25" x14ac:dyDescent="0.2">
      <c r="A193" s="1" t="s">
        <v>191</v>
      </c>
      <c r="B193" s="1">
        <v>10</v>
      </c>
    </row>
    <row r="194" spans="1:2" ht="14.25" x14ac:dyDescent="0.2">
      <c r="A194" s="1" t="s">
        <v>192</v>
      </c>
      <c r="B194" s="1">
        <v>99</v>
      </c>
    </row>
    <row r="195" spans="1:2" ht="14.25" x14ac:dyDescent="0.2">
      <c r="A195" s="1" t="s">
        <v>193</v>
      </c>
      <c r="B195" s="1">
        <v>97</v>
      </c>
    </row>
    <row r="196" spans="1:2" ht="14.25" x14ac:dyDescent="0.2">
      <c r="A196" s="1" t="s">
        <v>194</v>
      </c>
      <c r="B196" s="1">
        <v>3</v>
      </c>
    </row>
    <row r="197" spans="1:2" ht="14.25" x14ac:dyDescent="0.2">
      <c r="A197" s="1" t="s">
        <v>195</v>
      </c>
      <c r="B197" s="1">
        <v>1</v>
      </c>
    </row>
    <row r="198" spans="1:2" ht="14.25" x14ac:dyDescent="0.2">
      <c r="A198" s="1" t="s">
        <v>196</v>
      </c>
      <c r="B198" s="1">
        <v>3</v>
      </c>
    </row>
    <row r="199" spans="1:2" ht="14.25" x14ac:dyDescent="0.2">
      <c r="A199" s="1" t="s">
        <v>197</v>
      </c>
      <c r="B199" s="1">
        <v>1</v>
      </c>
    </row>
    <row r="200" spans="1:2" ht="14.25" x14ac:dyDescent="0.2">
      <c r="A200" s="1" t="s">
        <v>198</v>
      </c>
      <c r="B200" s="1">
        <v>28</v>
      </c>
    </row>
    <row r="201" spans="1:2" ht="14.25" x14ac:dyDescent="0.2">
      <c r="A201" s="1" t="s">
        <v>199</v>
      </c>
      <c r="B201" s="1">
        <v>156</v>
      </c>
    </row>
    <row r="202" spans="1:2" ht="14.25" x14ac:dyDescent="0.2">
      <c r="A202" s="1" t="s">
        <v>200</v>
      </c>
      <c r="B202" s="1">
        <v>7</v>
      </c>
    </row>
    <row r="203" spans="1:2" ht="14.25" x14ac:dyDescent="0.2">
      <c r="A203" s="1" t="s">
        <v>201</v>
      </c>
      <c r="B203" s="1">
        <v>76</v>
      </c>
    </row>
    <row r="204" spans="1:2" ht="14.25" x14ac:dyDescent="0.2">
      <c r="A204" s="1" t="s">
        <v>202</v>
      </c>
      <c r="B204" s="1">
        <v>2</v>
      </c>
    </row>
    <row r="205" spans="1:2" ht="14.25" x14ac:dyDescent="0.2">
      <c r="A205" s="1" t="s">
        <v>203</v>
      </c>
      <c r="B205" s="1">
        <v>16</v>
      </c>
    </row>
    <row r="206" spans="1:2" ht="14.25" x14ac:dyDescent="0.2">
      <c r="A206" s="1" t="s">
        <v>204</v>
      </c>
      <c r="B206" s="1">
        <v>93</v>
      </c>
    </row>
    <row r="207" spans="1:2" ht="14.25" x14ac:dyDescent="0.2">
      <c r="A207" s="1" t="s">
        <v>205</v>
      </c>
      <c r="B207" s="1">
        <v>19</v>
      </c>
    </row>
    <row r="208" spans="1:2" ht="14.25" x14ac:dyDescent="0.2">
      <c r="A208" s="1" t="s">
        <v>206</v>
      </c>
      <c r="B208" s="1">
        <v>3</v>
      </c>
    </row>
    <row r="209" spans="1:2" ht="14.25" x14ac:dyDescent="0.2">
      <c r="A209" s="1" t="s">
        <v>207</v>
      </c>
      <c r="B209" s="1">
        <v>2</v>
      </c>
    </row>
    <row r="210" spans="1:2" ht="14.25" x14ac:dyDescent="0.2">
      <c r="A210" s="1" t="s">
        <v>208</v>
      </c>
      <c r="B210" s="1">
        <v>3</v>
      </c>
    </row>
    <row r="211" spans="1:2" ht="14.25" x14ac:dyDescent="0.2">
      <c r="A211" s="1" t="s">
        <v>211</v>
      </c>
      <c r="B211" s="1">
        <v>3</v>
      </c>
    </row>
  </sheetData>
  <pageMargins left="0.75" right="0.75" top="1" bottom="1" header="0.5" footer="0.5"/>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BFD3C1-BF55-47CF-931A-4A96F0F16C4F}">
  <dimension ref="A1:I41"/>
  <sheetViews>
    <sheetView workbookViewId="0">
      <selection activeCell="H28" sqref="H28:I41"/>
    </sheetView>
  </sheetViews>
  <sheetFormatPr defaultRowHeight="12.75" x14ac:dyDescent="0.2"/>
  <cols>
    <col min="1" max="1" width="62.5703125" bestFit="1" customWidth="1"/>
    <col min="5" max="5" width="55.140625" bestFit="1" customWidth="1"/>
    <col min="8" max="8" width="39.7109375" bestFit="1" customWidth="1"/>
  </cols>
  <sheetData>
    <row r="1" spans="1:9" ht="14.25" x14ac:dyDescent="0.2">
      <c r="A1" s="45" t="s">
        <v>230</v>
      </c>
      <c r="B1" s="45">
        <f>SUM(B2:B40)</f>
        <v>57</v>
      </c>
    </row>
    <row r="4" spans="1:9" ht="15.75" x14ac:dyDescent="0.25">
      <c r="E4" s="86" t="s">
        <v>228</v>
      </c>
      <c r="F4" s="84"/>
      <c r="H4" s="87" t="s">
        <v>418</v>
      </c>
    </row>
    <row r="5" spans="1:9" ht="15.75" x14ac:dyDescent="0.25">
      <c r="E5" s="85" t="s">
        <v>204</v>
      </c>
      <c r="F5" s="85">
        <v>206</v>
      </c>
      <c r="H5" s="85" t="s">
        <v>69</v>
      </c>
      <c r="I5" s="85">
        <v>238</v>
      </c>
    </row>
    <row r="6" spans="1:9" ht="15.75" x14ac:dyDescent="0.25">
      <c r="E6" s="85" t="s">
        <v>199</v>
      </c>
      <c r="F6" s="85">
        <v>175</v>
      </c>
      <c r="H6" s="85" t="s">
        <v>68</v>
      </c>
      <c r="I6" s="85">
        <v>210</v>
      </c>
    </row>
    <row r="7" spans="1:9" ht="15.75" x14ac:dyDescent="0.25">
      <c r="E7" s="85" t="s">
        <v>186</v>
      </c>
      <c r="F7" s="85">
        <v>159</v>
      </c>
      <c r="H7" s="85" t="s">
        <v>412</v>
      </c>
      <c r="I7" s="85">
        <v>107</v>
      </c>
    </row>
    <row r="8" spans="1:9" ht="15.75" x14ac:dyDescent="0.25">
      <c r="E8" s="85" t="s">
        <v>158</v>
      </c>
      <c r="F8" s="85">
        <v>119</v>
      </c>
      <c r="H8" s="85" t="s">
        <v>67</v>
      </c>
      <c r="I8" s="85">
        <v>44</v>
      </c>
    </row>
    <row r="9" spans="1:9" ht="15.75" x14ac:dyDescent="0.25">
      <c r="E9" s="85" t="s">
        <v>153</v>
      </c>
      <c r="F9" s="85">
        <v>113</v>
      </c>
      <c r="H9" s="85" t="s">
        <v>72</v>
      </c>
      <c r="I9" s="85">
        <v>39</v>
      </c>
    </row>
    <row r="10" spans="1:9" ht="15.75" x14ac:dyDescent="0.25">
      <c r="E10" s="85" t="s">
        <v>188</v>
      </c>
      <c r="F10" s="85">
        <v>105</v>
      </c>
      <c r="H10" s="85" t="s">
        <v>394</v>
      </c>
      <c r="I10" s="85">
        <v>32</v>
      </c>
    </row>
    <row r="11" spans="1:9" ht="15.75" x14ac:dyDescent="0.25">
      <c r="E11" s="85" t="s">
        <v>117</v>
      </c>
      <c r="F11" s="85">
        <v>66</v>
      </c>
      <c r="H11" s="85" t="s">
        <v>70</v>
      </c>
      <c r="I11" s="85">
        <v>28</v>
      </c>
    </row>
    <row r="12" spans="1:9" ht="15.75" x14ac:dyDescent="0.25">
      <c r="E12" s="85" t="s">
        <v>181</v>
      </c>
      <c r="F12" s="85">
        <v>63</v>
      </c>
      <c r="H12" s="85" t="s">
        <v>120</v>
      </c>
      <c r="I12" s="85">
        <v>15</v>
      </c>
    </row>
    <row r="13" spans="1:9" ht="15.75" x14ac:dyDescent="0.25">
      <c r="E13" s="85" t="s">
        <v>402</v>
      </c>
      <c r="F13" s="85">
        <v>45</v>
      </c>
      <c r="H13" s="85" t="s">
        <v>75</v>
      </c>
      <c r="I13" s="85">
        <v>3</v>
      </c>
    </row>
    <row r="14" spans="1:9" ht="15.75" x14ac:dyDescent="0.25">
      <c r="E14" s="85" t="s">
        <v>111</v>
      </c>
      <c r="F14" s="85">
        <v>37</v>
      </c>
      <c r="H14" s="85" t="s">
        <v>106</v>
      </c>
      <c r="I14" s="85">
        <v>2</v>
      </c>
    </row>
    <row r="15" spans="1:9" ht="15.75" x14ac:dyDescent="0.25">
      <c r="E15" s="85" t="s">
        <v>198</v>
      </c>
      <c r="F15" s="85">
        <v>29</v>
      </c>
      <c r="H15" s="85" t="s">
        <v>107</v>
      </c>
      <c r="I15" s="85">
        <v>1</v>
      </c>
    </row>
    <row r="16" spans="1:9" ht="15.75" x14ac:dyDescent="0.25">
      <c r="E16" s="85" t="s">
        <v>413</v>
      </c>
      <c r="F16" s="85">
        <v>19</v>
      </c>
    </row>
    <row r="17" spans="1:9" ht="15.75" x14ac:dyDescent="0.25">
      <c r="E17" s="85" t="s">
        <v>190</v>
      </c>
      <c r="F17" s="85">
        <v>18</v>
      </c>
    </row>
    <row r="18" spans="1:9" ht="15.75" x14ac:dyDescent="0.25">
      <c r="E18" s="85" t="s">
        <v>154</v>
      </c>
      <c r="F18" s="85">
        <v>18</v>
      </c>
    </row>
    <row r="19" spans="1:9" ht="15.75" x14ac:dyDescent="0.25">
      <c r="E19" s="85" t="s">
        <v>200</v>
      </c>
      <c r="F19" s="85">
        <v>7</v>
      </c>
    </row>
    <row r="20" spans="1:9" ht="15.75" x14ac:dyDescent="0.25">
      <c r="E20" s="85" t="s">
        <v>174</v>
      </c>
      <c r="F20" s="85">
        <v>4</v>
      </c>
    </row>
    <row r="21" spans="1:9" ht="15.75" x14ac:dyDescent="0.25">
      <c r="E21" s="85" t="s">
        <v>207</v>
      </c>
      <c r="F21" s="85">
        <v>2</v>
      </c>
    </row>
    <row r="22" spans="1:9" ht="15.75" x14ac:dyDescent="0.25">
      <c r="E22" s="85" t="s">
        <v>165</v>
      </c>
      <c r="F22" s="85">
        <v>2</v>
      </c>
    </row>
    <row r="24" spans="1:9" ht="14.25" x14ac:dyDescent="0.2">
      <c r="A24" s="1" t="s">
        <v>77</v>
      </c>
      <c r="B24" s="1">
        <v>26</v>
      </c>
    </row>
    <row r="28" spans="1:9" ht="15.75" x14ac:dyDescent="0.25">
      <c r="A28" s="44" t="s">
        <v>122</v>
      </c>
      <c r="B28" s="44">
        <v>16</v>
      </c>
      <c r="H28" s="87" t="s">
        <v>419</v>
      </c>
    </row>
    <row r="29" spans="1:9" ht="15.75" x14ac:dyDescent="0.25">
      <c r="H29" s="85" t="s">
        <v>208</v>
      </c>
      <c r="I29" s="85">
        <v>8</v>
      </c>
    </row>
    <row r="30" spans="1:9" ht="15.75" x14ac:dyDescent="0.25">
      <c r="A30" s="1" t="s">
        <v>171</v>
      </c>
      <c r="B30" s="1">
        <v>13</v>
      </c>
      <c r="E30" s="87" t="s">
        <v>417</v>
      </c>
      <c r="F30" s="85"/>
      <c r="H30" s="85" t="s">
        <v>415</v>
      </c>
      <c r="I30" s="85">
        <v>6</v>
      </c>
    </row>
    <row r="31" spans="1:9" ht="15.75" x14ac:dyDescent="0.25">
      <c r="E31" s="85" t="s">
        <v>148</v>
      </c>
      <c r="F31" s="85">
        <v>222</v>
      </c>
      <c r="H31" s="85" t="s">
        <v>118</v>
      </c>
      <c r="I31" s="85">
        <v>4</v>
      </c>
    </row>
    <row r="32" spans="1:9" ht="15.75" x14ac:dyDescent="0.25">
      <c r="A32" s="44" t="s">
        <v>173</v>
      </c>
      <c r="B32" s="44">
        <v>2</v>
      </c>
      <c r="E32" s="85" t="s">
        <v>147</v>
      </c>
      <c r="F32" s="85">
        <v>139</v>
      </c>
      <c r="H32" s="85" t="s">
        <v>416</v>
      </c>
      <c r="I32" s="85">
        <v>3</v>
      </c>
    </row>
    <row r="33" spans="5:9" ht="15.75" x14ac:dyDescent="0.25">
      <c r="E33" s="85" t="s">
        <v>175</v>
      </c>
      <c r="F33" s="85">
        <v>131</v>
      </c>
      <c r="H33" s="85" t="s">
        <v>211</v>
      </c>
      <c r="I33" s="85">
        <v>3</v>
      </c>
    </row>
    <row r="34" spans="5:9" ht="15.75" x14ac:dyDescent="0.25">
      <c r="E34" s="85" t="s">
        <v>127</v>
      </c>
      <c r="F34" s="85">
        <v>101</v>
      </c>
      <c r="H34" s="85" t="s">
        <v>123</v>
      </c>
      <c r="I34" s="85">
        <v>1</v>
      </c>
    </row>
    <row r="35" spans="5:9" ht="15.75" x14ac:dyDescent="0.25">
      <c r="E35" s="85" t="s">
        <v>414</v>
      </c>
      <c r="F35" s="85">
        <v>11</v>
      </c>
      <c r="H35" s="85" t="s">
        <v>124</v>
      </c>
      <c r="I35" s="85">
        <v>1</v>
      </c>
    </row>
    <row r="36" spans="5:9" ht="15.75" x14ac:dyDescent="0.25">
      <c r="E36" s="85" t="s">
        <v>176</v>
      </c>
      <c r="F36" s="85">
        <v>2</v>
      </c>
      <c r="H36" s="85" t="s">
        <v>151</v>
      </c>
      <c r="I36" s="85">
        <v>1</v>
      </c>
    </row>
    <row r="37" spans="5:9" ht="15.75" x14ac:dyDescent="0.25">
      <c r="H37" s="85" t="s">
        <v>169</v>
      </c>
      <c r="I37" s="85">
        <v>1</v>
      </c>
    </row>
    <row r="38" spans="5:9" ht="15.75" x14ac:dyDescent="0.25">
      <c r="H38" s="85" t="s">
        <v>123</v>
      </c>
      <c r="I38" s="85">
        <v>1</v>
      </c>
    </row>
    <row r="39" spans="5:9" ht="15.75" x14ac:dyDescent="0.25">
      <c r="H39" s="85" t="s">
        <v>124</v>
      </c>
      <c r="I39" s="85">
        <v>1</v>
      </c>
    </row>
    <row r="40" spans="5:9" ht="15.75" x14ac:dyDescent="0.25">
      <c r="H40" s="85" t="s">
        <v>151</v>
      </c>
      <c r="I40" s="85">
        <v>1</v>
      </c>
    </row>
    <row r="41" spans="5:9" ht="15.75" x14ac:dyDescent="0.25">
      <c r="H41" s="85" t="s">
        <v>169</v>
      </c>
      <c r="I41" s="85">
        <v>1</v>
      </c>
    </row>
  </sheetData>
  <sortState xmlns:xlrd2="http://schemas.microsoft.com/office/spreadsheetml/2017/richdata2" ref="H5:I15">
    <sortCondition descending="1" ref="I5:I15"/>
  </sortState>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32EF8E-5BDE-44CB-BE10-A8F4DC738D8E}">
  <dimension ref="A1:G218"/>
  <sheetViews>
    <sheetView zoomScale="90" zoomScaleNormal="90" workbookViewId="0">
      <pane ySplit="1" topLeftCell="A202" activePane="bottomLeft" state="frozen"/>
      <selection pane="bottomLeft" activeCell="A125" sqref="A125:B125"/>
    </sheetView>
  </sheetViews>
  <sheetFormatPr defaultRowHeight="12.75" x14ac:dyDescent="0.2"/>
  <cols>
    <col min="1" max="1" width="103.140625" bestFit="1" customWidth="1"/>
    <col min="2" max="2" width="22.140625" customWidth="1"/>
    <col min="3" max="3" width="93.28515625" customWidth="1"/>
    <col min="6" max="6" width="62.140625" bestFit="1" customWidth="1"/>
  </cols>
  <sheetData>
    <row r="1" spans="1:7" s="5" customFormat="1" ht="15" x14ac:dyDescent="0.25">
      <c r="A1" s="3" t="s">
        <v>210</v>
      </c>
      <c r="B1" s="4" t="s">
        <v>209</v>
      </c>
    </row>
    <row r="2" spans="1:7" s="48" customFormat="1" ht="14.25" x14ac:dyDescent="0.2">
      <c r="A2" s="6" t="s">
        <v>250</v>
      </c>
      <c r="B2" s="23">
        <f>SUM(B3:B34)</f>
        <v>151</v>
      </c>
    </row>
    <row r="3" spans="1:7" ht="14.25" x14ac:dyDescent="0.2">
      <c r="A3" s="2" t="s">
        <v>251</v>
      </c>
      <c r="B3" s="2">
        <v>30</v>
      </c>
    </row>
    <row r="4" spans="1:7" ht="14.25" x14ac:dyDescent="0.2">
      <c r="A4" s="2" t="s">
        <v>406</v>
      </c>
      <c r="B4" s="2">
        <v>28</v>
      </c>
    </row>
    <row r="5" spans="1:7" ht="14.25" x14ac:dyDescent="0.2">
      <c r="A5" s="2" t="s">
        <v>252</v>
      </c>
      <c r="B5" s="2">
        <v>14</v>
      </c>
    </row>
    <row r="6" spans="1:7" ht="14.25" x14ac:dyDescent="0.2">
      <c r="A6" s="2" t="s">
        <v>407</v>
      </c>
      <c r="B6" s="2">
        <v>13</v>
      </c>
    </row>
    <row r="7" spans="1:7" ht="14.25" x14ac:dyDescent="0.2">
      <c r="A7" s="2" t="s">
        <v>253</v>
      </c>
      <c r="B7" s="2">
        <v>9</v>
      </c>
    </row>
    <row r="8" spans="1:7" ht="14.25" x14ac:dyDescent="0.2">
      <c r="A8" s="2" t="s">
        <v>254</v>
      </c>
      <c r="B8" s="2">
        <v>6</v>
      </c>
    </row>
    <row r="9" spans="1:7" ht="14.25" x14ac:dyDescent="0.2">
      <c r="A9" s="2" t="s">
        <v>255</v>
      </c>
      <c r="B9" s="2">
        <v>6</v>
      </c>
    </row>
    <row r="10" spans="1:7" ht="14.25" x14ac:dyDescent="0.2">
      <c r="A10" s="2" t="s">
        <v>408</v>
      </c>
      <c r="B10" s="2">
        <v>5</v>
      </c>
    </row>
    <row r="11" spans="1:7" ht="14.25" x14ac:dyDescent="0.2">
      <c r="A11" s="2" t="s">
        <v>256</v>
      </c>
      <c r="B11" s="2">
        <v>5</v>
      </c>
    </row>
    <row r="12" spans="1:7" s="10" customFormat="1" ht="14.25" x14ac:dyDescent="0.2">
      <c r="A12" s="2" t="s">
        <v>257</v>
      </c>
      <c r="B12" s="2">
        <v>3</v>
      </c>
      <c r="C12"/>
      <c r="D12"/>
      <c r="E12"/>
      <c r="F12"/>
      <c r="G12"/>
    </row>
    <row r="13" spans="1:7" s="10" customFormat="1" ht="14.25" x14ac:dyDescent="0.2">
      <c r="A13" s="2" t="s">
        <v>377</v>
      </c>
      <c r="B13" s="2">
        <v>3</v>
      </c>
      <c r="C13"/>
      <c r="D13"/>
      <c r="E13"/>
      <c r="F13"/>
      <c r="G13"/>
    </row>
    <row r="14" spans="1:7" s="10" customFormat="1" ht="14.25" x14ac:dyDescent="0.2">
      <c r="A14" s="2" t="s">
        <v>258</v>
      </c>
      <c r="B14" s="2">
        <v>3</v>
      </c>
      <c r="C14"/>
      <c r="D14"/>
      <c r="E14"/>
      <c r="F14"/>
      <c r="G14"/>
    </row>
    <row r="15" spans="1:7" s="10" customFormat="1" ht="14.25" x14ac:dyDescent="0.2">
      <c r="A15" s="2" t="s">
        <v>378</v>
      </c>
      <c r="B15" s="2">
        <v>2</v>
      </c>
      <c r="C15"/>
      <c r="D15"/>
      <c r="E15"/>
      <c r="F15"/>
      <c r="G15"/>
    </row>
    <row r="16" spans="1:7" s="10" customFormat="1" ht="14.25" x14ac:dyDescent="0.2">
      <c r="A16" s="2" t="s">
        <v>398</v>
      </c>
      <c r="B16" s="2">
        <v>2</v>
      </c>
      <c r="C16"/>
      <c r="D16"/>
      <c r="E16"/>
      <c r="F16"/>
      <c r="G16"/>
    </row>
    <row r="17" spans="1:7" s="10" customFormat="1" ht="14.25" x14ac:dyDescent="0.2">
      <c r="A17" s="2" t="s">
        <v>399</v>
      </c>
      <c r="B17" s="2">
        <v>2</v>
      </c>
      <c r="C17"/>
      <c r="D17"/>
      <c r="E17"/>
      <c r="F17"/>
      <c r="G17"/>
    </row>
    <row r="18" spans="1:7" s="10" customFormat="1" ht="14.25" x14ac:dyDescent="0.2">
      <c r="A18" s="2" t="s">
        <v>259</v>
      </c>
      <c r="B18" s="2">
        <v>2</v>
      </c>
      <c r="C18"/>
      <c r="D18"/>
      <c r="E18"/>
      <c r="F18"/>
      <c r="G18"/>
    </row>
    <row r="19" spans="1:7" s="10" customFormat="1" ht="14.25" x14ac:dyDescent="0.2">
      <c r="A19" s="2" t="s">
        <v>260</v>
      </c>
      <c r="B19" s="2">
        <v>2</v>
      </c>
      <c r="C19"/>
      <c r="D19"/>
      <c r="E19"/>
      <c r="F19"/>
      <c r="G19"/>
    </row>
    <row r="20" spans="1:7" s="10" customFormat="1" ht="14.25" x14ac:dyDescent="0.2">
      <c r="A20" s="2" t="s">
        <v>261</v>
      </c>
      <c r="B20" s="2">
        <v>2</v>
      </c>
      <c r="C20"/>
      <c r="D20"/>
      <c r="E20"/>
      <c r="F20"/>
      <c r="G20"/>
    </row>
    <row r="21" spans="1:7" s="10" customFormat="1" ht="14.25" x14ac:dyDescent="0.2">
      <c r="A21" s="2" t="s">
        <v>262</v>
      </c>
      <c r="B21" s="2">
        <v>1</v>
      </c>
      <c r="C21"/>
      <c r="D21"/>
      <c r="E21"/>
      <c r="F21"/>
      <c r="G21"/>
    </row>
    <row r="22" spans="1:7" s="10" customFormat="1" ht="14.25" x14ac:dyDescent="0.2">
      <c r="A22" s="2" t="s">
        <v>400</v>
      </c>
      <c r="B22" s="2">
        <v>1</v>
      </c>
      <c r="C22"/>
      <c r="D22"/>
      <c r="E22"/>
      <c r="F22"/>
      <c r="G22"/>
    </row>
    <row r="23" spans="1:7" s="10" customFormat="1" ht="14.25" x14ac:dyDescent="0.2">
      <c r="A23" s="2" t="s">
        <v>263</v>
      </c>
      <c r="B23" s="2">
        <v>1</v>
      </c>
      <c r="C23"/>
      <c r="D23"/>
      <c r="E23"/>
      <c r="F23"/>
      <c r="G23"/>
    </row>
    <row r="24" spans="1:7" s="10" customFormat="1" ht="14.25" x14ac:dyDescent="0.2">
      <c r="A24" s="2" t="s">
        <v>264</v>
      </c>
      <c r="B24" s="2">
        <v>1</v>
      </c>
      <c r="C24"/>
      <c r="D24"/>
      <c r="E24"/>
      <c r="F24"/>
      <c r="G24"/>
    </row>
    <row r="25" spans="1:7" s="10" customFormat="1" ht="14.25" x14ac:dyDescent="0.2">
      <c r="A25" s="2" t="s">
        <v>395</v>
      </c>
      <c r="B25" s="2">
        <v>1</v>
      </c>
      <c r="C25"/>
      <c r="D25"/>
      <c r="E25"/>
      <c r="F25"/>
      <c r="G25"/>
    </row>
    <row r="26" spans="1:7" s="10" customFormat="1" ht="14.25" x14ac:dyDescent="0.2">
      <c r="A26" s="2" t="s">
        <v>265</v>
      </c>
      <c r="B26" s="2">
        <v>1</v>
      </c>
      <c r="C26"/>
      <c r="D26"/>
      <c r="E26"/>
      <c r="F26"/>
      <c r="G26"/>
    </row>
    <row r="27" spans="1:7" s="10" customFormat="1" ht="14.25" x14ac:dyDescent="0.2">
      <c r="A27" s="2" t="s">
        <v>266</v>
      </c>
      <c r="B27" s="2">
        <v>1</v>
      </c>
      <c r="C27"/>
      <c r="D27"/>
      <c r="E27"/>
      <c r="F27"/>
      <c r="G27"/>
    </row>
    <row r="28" spans="1:7" ht="14.25" x14ac:dyDescent="0.2">
      <c r="A28" s="2" t="s">
        <v>267</v>
      </c>
      <c r="B28" s="2">
        <v>1</v>
      </c>
    </row>
    <row r="29" spans="1:7" ht="14.25" x14ac:dyDescent="0.2">
      <c r="A29" s="2" t="s">
        <v>380</v>
      </c>
      <c r="B29" s="2">
        <v>1</v>
      </c>
    </row>
    <row r="30" spans="1:7" ht="14.25" x14ac:dyDescent="0.2">
      <c r="A30" s="2" t="s">
        <v>268</v>
      </c>
      <c r="B30" s="2">
        <v>1</v>
      </c>
    </row>
    <row r="31" spans="1:7" ht="14.25" x14ac:dyDescent="0.2">
      <c r="A31" s="2" t="s">
        <v>269</v>
      </c>
      <c r="B31" s="2">
        <v>1</v>
      </c>
    </row>
    <row r="32" spans="1:7" ht="14.25" x14ac:dyDescent="0.2">
      <c r="A32" s="2" t="s">
        <v>270</v>
      </c>
      <c r="B32" s="2">
        <v>1</v>
      </c>
    </row>
    <row r="33" spans="1:2" ht="14.25" x14ac:dyDescent="0.2">
      <c r="A33" s="2" t="s">
        <v>379</v>
      </c>
      <c r="B33" s="2">
        <v>1</v>
      </c>
    </row>
    <row r="34" spans="1:2" ht="14.25" x14ac:dyDescent="0.2">
      <c r="A34" s="2" t="s">
        <v>271</v>
      </c>
      <c r="B34" s="2">
        <v>1</v>
      </c>
    </row>
    <row r="35" spans="1:2" ht="14.25" x14ac:dyDescent="0.2">
      <c r="A35" s="6"/>
      <c r="B35" s="23"/>
    </row>
    <row r="36" spans="1:2" ht="14.25" x14ac:dyDescent="0.2">
      <c r="A36" s="8" t="s">
        <v>272</v>
      </c>
      <c r="B36" s="22">
        <f>SUM(B37:B51)</f>
        <v>82</v>
      </c>
    </row>
    <row r="37" spans="1:2" ht="14.25" x14ac:dyDescent="0.2">
      <c r="A37" s="9" t="s">
        <v>273</v>
      </c>
      <c r="B37" s="9">
        <v>28</v>
      </c>
    </row>
    <row r="38" spans="1:2" ht="14.25" x14ac:dyDescent="0.2">
      <c r="A38" s="9" t="s">
        <v>274</v>
      </c>
      <c r="B38" s="9">
        <v>14</v>
      </c>
    </row>
    <row r="39" spans="1:2" ht="14.25" x14ac:dyDescent="0.2">
      <c r="A39" s="9" t="s">
        <v>275</v>
      </c>
      <c r="B39" s="9">
        <v>13</v>
      </c>
    </row>
    <row r="40" spans="1:2" ht="14.25" x14ac:dyDescent="0.2">
      <c r="A40" s="9" t="s">
        <v>276</v>
      </c>
      <c r="B40" s="9">
        <v>7</v>
      </c>
    </row>
    <row r="41" spans="1:2" ht="14.25" x14ac:dyDescent="0.2">
      <c r="A41" s="9" t="s">
        <v>277</v>
      </c>
      <c r="B41" s="9">
        <v>5</v>
      </c>
    </row>
    <row r="42" spans="1:2" ht="14.25" x14ac:dyDescent="0.2">
      <c r="A42" s="9" t="s">
        <v>278</v>
      </c>
      <c r="B42" s="9">
        <v>4</v>
      </c>
    </row>
    <row r="43" spans="1:2" ht="14.25" x14ac:dyDescent="0.2">
      <c r="A43" s="9" t="s">
        <v>279</v>
      </c>
      <c r="B43" s="9">
        <v>2</v>
      </c>
    </row>
    <row r="44" spans="1:2" ht="14.25" x14ac:dyDescent="0.2">
      <c r="A44" s="9" t="s">
        <v>280</v>
      </c>
      <c r="B44" s="9">
        <v>2</v>
      </c>
    </row>
    <row r="45" spans="1:2" ht="14.25" x14ac:dyDescent="0.2">
      <c r="A45" s="9" t="s">
        <v>281</v>
      </c>
      <c r="B45" s="9">
        <v>1</v>
      </c>
    </row>
    <row r="46" spans="1:2" ht="14.25" x14ac:dyDescent="0.2">
      <c r="A46" s="9" t="s">
        <v>282</v>
      </c>
      <c r="B46" s="9">
        <v>1</v>
      </c>
    </row>
    <row r="47" spans="1:2" ht="14.25" x14ac:dyDescent="0.2">
      <c r="A47" s="9" t="s">
        <v>283</v>
      </c>
      <c r="B47" s="9">
        <v>1</v>
      </c>
    </row>
    <row r="48" spans="1:2" ht="14.25" x14ac:dyDescent="0.2">
      <c r="A48" s="9" t="s">
        <v>284</v>
      </c>
      <c r="B48" s="9">
        <v>1</v>
      </c>
    </row>
    <row r="49" spans="1:2" ht="14.25" x14ac:dyDescent="0.2">
      <c r="A49" s="9" t="s">
        <v>285</v>
      </c>
      <c r="B49" s="9">
        <v>1</v>
      </c>
    </row>
    <row r="50" spans="1:2" ht="14.25" x14ac:dyDescent="0.2">
      <c r="A50" s="9" t="s">
        <v>286</v>
      </c>
      <c r="B50" s="9">
        <v>1</v>
      </c>
    </row>
    <row r="51" spans="1:2" ht="14.25" x14ac:dyDescent="0.2">
      <c r="A51" s="9" t="s">
        <v>287</v>
      </c>
      <c r="B51" s="9">
        <v>1</v>
      </c>
    </row>
    <row r="52" spans="1:2" x14ac:dyDescent="0.2">
      <c r="A52" s="37"/>
      <c r="B52" s="37"/>
    </row>
    <row r="53" spans="1:2" ht="14.25" x14ac:dyDescent="0.2">
      <c r="A53" s="81" t="s">
        <v>288</v>
      </c>
      <c r="B53" s="82">
        <f>SUM(B54:B58)</f>
        <v>18</v>
      </c>
    </row>
    <row r="54" spans="1:2" ht="14.25" x14ac:dyDescent="0.2">
      <c r="A54" s="42" t="s">
        <v>289</v>
      </c>
      <c r="B54" s="42">
        <v>13</v>
      </c>
    </row>
    <row r="55" spans="1:2" ht="14.25" x14ac:dyDescent="0.2">
      <c r="A55" s="42" t="s">
        <v>290</v>
      </c>
      <c r="B55" s="42">
        <v>2</v>
      </c>
    </row>
    <row r="56" spans="1:2" ht="14.25" x14ac:dyDescent="0.2">
      <c r="A56" s="42" t="s">
        <v>291</v>
      </c>
      <c r="B56" s="42">
        <v>1</v>
      </c>
    </row>
    <row r="57" spans="1:2" ht="14.25" x14ac:dyDescent="0.2">
      <c r="A57" s="42" t="s">
        <v>292</v>
      </c>
      <c r="B57" s="42">
        <v>1</v>
      </c>
    </row>
    <row r="58" spans="1:2" ht="14.25" x14ac:dyDescent="0.2">
      <c r="A58" s="42" t="s">
        <v>293</v>
      </c>
      <c r="B58" s="42">
        <v>1</v>
      </c>
    </row>
    <row r="59" spans="1:2" x14ac:dyDescent="0.2">
      <c r="A59" s="83"/>
      <c r="B59" s="83"/>
    </row>
    <row r="60" spans="1:2" ht="14.25" x14ac:dyDescent="0.2">
      <c r="A60" s="14" t="s">
        <v>294</v>
      </c>
      <c r="B60" s="20">
        <f>SUM(B61:B87)</f>
        <v>1534</v>
      </c>
    </row>
    <row r="61" spans="1:2" ht="14.25" x14ac:dyDescent="0.2">
      <c r="A61" s="15" t="s">
        <v>295</v>
      </c>
      <c r="B61" s="15">
        <v>399</v>
      </c>
    </row>
    <row r="62" spans="1:2" ht="14.25" x14ac:dyDescent="0.2">
      <c r="A62" s="15" t="s">
        <v>296</v>
      </c>
      <c r="B62" s="15">
        <v>251</v>
      </c>
    </row>
    <row r="63" spans="1:2" ht="14.25" x14ac:dyDescent="0.2">
      <c r="A63" s="15" t="s">
        <v>297</v>
      </c>
      <c r="B63" s="15">
        <v>177</v>
      </c>
    </row>
    <row r="64" spans="1:2" ht="14.25" x14ac:dyDescent="0.2">
      <c r="A64" s="15" t="s">
        <v>298</v>
      </c>
      <c r="B64" s="15">
        <v>122</v>
      </c>
    </row>
    <row r="65" spans="1:2" ht="14.25" x14ac:dyDescent="0.2">
      <c r="A65" s="15" t="s">
        <v>299</v>
      </c>
      <c r="B65" s="15">
        <v>109</v>
      </c>
    </row>
    <row r="66" spans="1:2" ht="14.25" x14ac:dyDescent="0.2">
      <c r="A66" s="15" t="s">
        <v>300</v>
      </c>
      <c r="B66" s="15">
        <v>93</v>
      </c>
    </row>
    <row r="67" spans="1:2" ht="14.25" x14ac:dyDescent="0.2">
      <c r="A67" s="15" t="s">
        <v>301</v>
      </c>
      <c r="B67" s="15">
        <v>72</v>
      </c>
    </row>
    <row r="68" spans="1:2" ht="14.25" x14ac:dyDescent="0.2">
      <c r="A68" s="15" t="s">
        <v>302</v>
      </c>
      <c r="B68" s="15">
        <v>60</v>
      </c>
    </row>
    <row r="69" spans="1:2" ht="14.25" x14ac:dyDescent="0.2">
      <c r="A69" s="15" t="s">
        <v>303</v>
      </c>
      <c r="B69" s="15">
        <v>51</v>
      </c>
    </row>
    <row r="70" spans="1:2" ht="14.25" x14ac:dyDescent="0.2">
      <c r="A70" s="15" t="s">
        <v>304</v>
      </c>
      <c r="B70" s="15">
        <v>51</v>
      </c>
    </row>
    <row r="71" spans="1:2" ht="14.25" x14ac:dyDescent="0.2">
      <c r="A71" s="15" t="s">
        <v>305</v>
      </c>
      <c r="B71" s="15">
        <v>39</v>
      </c>
    </row>
    <row r="72" spans="1:2" ht="14.25" x14ac:dyDescent="0.2">
      <c r="A72" s="15" t="s">
        <v>306</v>
      </c>
      <c r="B72" s="15">
        <v>34</v>
      </c>
    </row>
    <row r="73" spans="1:2" ht="14.25" x14ac:dyDescent="0.2">
      <c r="A73" s="15" t="s">
        <v>307</v>
      </c>
      <c r="B73" s="15">
        <v>23</v>
      </c>
    </row>
    <row r="74" spans="1:2" ht="14.25" x14ac:dyDescent="0.2">
      <c r="A74" s="15" t="s">
        <v>308</v>
      </c>
      <c r="B74" s="15">
        <v>13</v>
      </c>
    </row>
    <row r="75" spans="1:2" ht="14.25" x14ac:dyDescent="0.2">
      <c r="A75" s="15" t="s">
        <v>309</v>
      </c>
      <c r="B75" s="15">
        <v>8</v>
      </c>
    </row>
    <row r="76" spans="1:2" ht="14.25" x14ac:dyDescent="0.2">
      <c r="A76" s="15" t="s">
        <v>310</v>
      </c>
      <c r="B76" s="15">
        <v>6</v>
      </c>
    </row>
    <row r="77" spans="1:2" ht="14.25" x14ac:dyDescent="0.2">
      <c r="A77" s="15" t="s">
        <v>311</v>
      </c>
      <c r="B77" s="15">
        <v>6</v>
      </c>
    </row>
    <row r="78" spans="1:2" ht="14.25" x14ac:dyDescent="0.2">
      <c r="A78" s="15" t="s">
        <v>312</v>
      </c>
      <c r="B78" s="15">
        <v>4</v>
      </c>
    </row>
    <row r="79" spans="1:2" ht="14.25" x14ac:dyDescent="0.2">
      <c r="A79" s="15" t="s">
        <v>313</v>
      </c>
      <c r="B79" s="15">
        <v>4</v>
      </c>
    </row>
    <row r="80" spans="1:2" ht="14.25" x14ac:dyDescent="0.2">
      <c r="A80" s="15" t="s">
        <v>314</v>
      </c>
      <c r="B80" s="15">
        <v>3</v>
      </c>
    </row>
    <row r="81" spans="1:2" ht="14.25" x14ac:dyDescent="0.2">
      <c r="A81" s="15" t="s">
        <v>315</v>
      </c>
      <c r="B81" s="15">
        <v>2</v>
      </c>
    </row>
    <row r="82" spans="1:2" ht="14.25" x14ac:dyDescent="0.2">
      <c r="A82" s="15" t="s">
        <v>316</v>
      </c>
      <c r="B82" s="15">
        <v>2</v>
      </c>
    </row>
    <row r="83" spans="1:2" ht="14.25" x14ac:dyDescent="0.2">
      <c r="A83" s="15" t="s">
        <v>317</v>
      </c>
      <c r="B83" s="15">
        <v>1</v>
      </c>
    </row>
    <row r="84" spans="1:2" ht="14.25" x14ac:dyDescent="0.2">
      <c r="A84" s="15" t="s">
        <v>318</v>
      </c>
      <c r="B84" s="15">
        <v>1</v>
      </c>
    </row>
    <row r="85" spans="1:2" ht="14.25" x14ac:dyDescent="0.2">
      <c r="A85" s="15" t="s">
        <v>319</v>
      </c>
      <c r="B85" s="15">
        <v>1</v>
      </c>
    </row>
    <row r="86" spans="1:2" ht="14.25" x14ac:dyDescent="0.2">
      <c r="A86" s="15" t="s">
        <v>320</v>
      </c>
      <c r="B86" s="15">
        <v>1</v>
      </c>
    </row>
    <row r="87" spans="1:2" ht="14.25" x14ac:dyDescent="0.2">
      <c r="A87" s="15" t="s">
        <v>321</v>
      </c>
      <c r="B87" s="15">
        <v>1</v>
      </c>
    </row>
    <row r="88" spans="1:2" x14ac:dyDescent="0.2">
      <c r="A88" s="39"/>
      <c r="B88" s="39"/>
    </row>
    <row r="89" spans="1:2" ht="14.25" x14ac:dyDescent="0.2">
      <c r="A89" s="18" t="s">
        <v>322</v>
      </c>
      <c r="B89" s="19">
        <f>SUM(B90:B102)</f>
        <v>146</v>
      </c>
    </row>
    <row r="90" spans="1:2" ht="14.25" x14ac:dyDescent="0.2">
      <c r="A90" s="17" t="s">
        <v>323</v>
      </c>
      <c r="B90" s="17">
        <v>35</v>
      </c>
    </row>
    <row r="91" spans="1:2" ht="14.25" x14ac:dyDescent="0.2">
      <c r="A91" s="17" t="s">
        <v>324</v>
      </c>
      <c r="B91" s="17">
        <v>31</v>
      </c>
    </row>
    <row r="92" spans="1:2" ht="14.25" x14ac:dyDescent="0.2">
      <c r="A92" s="17" t="s">
        <v>325</v>
      </c>
      <c r="B92" s="17">
        <v>30</v>
      </c>
    </row>
    <row r="93" spans="1:2" ht="14.25" x14ac:dyDescent="0.2">
      <c r="A93" s="17" t="s">
        <v>326</v>
      </c>
      <c r="B93" s="17">
        <v>13</v>
      </c>
    </row>
    <row r="94" spans="1:2" ht="14.25" x14ac:dyDescent="0.2">
      <c r="A94" s="17" t="s">
        <v>327</v>
      </c>
      <c r="B94" s="17">
        <v>6</v>
      </c>
    </row>
    <row r="95" spans="1:2" ht="14.25" x14ac:dyDescent="0.2">
      <c r="A95" s="17" t="s">
        <v>328</v>
      </c>
      <c r="B95" s="17">
        <v>6</v>
      </c>
    </row>
    <row r="96" spans="1:2" ht="14.25" x14ac:dyDescent="0.2">
      <c r="A96" s="17" t="s">
        <v>329</v>
      </c>
      <c r="B96" s="17">
        <v>6</v>
      </c>
    </row>
    <row r="97" spans="1:2" ht="14.25" x14ac:dyDescent="0.2">
      <c r="A97" s="17" t="s">
        <v>330</v>
      </c>
      <c r="B97" s="17">
        <v>6</v>
      </c>
    </row>
    <row r="98" spans="1:2" ht="14.25" x14ac:dyDescent="0.2">
      <c r="A98" s="17" t="s">
        <v>331</v>
      </c>
      <c r="B98" s="17">
        <v>5</v>
      </c>
    </row>
    <row r="99" spans="1:2" ht="14.25" x14ac:dyDescent="0.2">
      <c r="A99" s="17" t="s">
        <v>332</v>
      </c>
      <c r="B99" s="17">
        <v>3</v>
      </c>
    </row>
    <row r="100" spans="1:2" ht="14.25" x14ac:dyDescent="0.2">
      <c r="A100" s="17" t="s">
        <v>333</v>
      </c>
      <c r="B100" s="17">
        <v>3</v>
      </c>
    </row>
    <row r="101" spans="1:2" ht="14.25" x14ac:dyDescent="0.2">
      <c r="A101" s="17" t="s">
        <v>334</v>
      </c>
      <c r="B101" s="17">
        <v>1</v>
      </c>
    </row>
    <row r="102" spans="1:2" ht="14.25" x14ac:dyDescent="0.2">
      <c r="A102" s="17" t="s">
        <v>335</v>
      </c>
      <c r="B102" s="17">
        <v>1</v>
      </c>
    </row>
    <row r="103" spans="1:2" ht="14.25" x14ac:dyDescent="0.2">
      <c r="A103" s="17"/>
      <c r="B103" s="17"/>
    </row>
    <row r="104" spans="1:2" ht="14.25" x14ac:dyDescent="0.2">
      <c r="A104" s="45" t="s">
        <v>230</v>
      </c>
      <c r="B104" s="45">
        <f>SUM(B105:B152)</f>
        <v>2597</v>
      </c>
    </row>
    <row r="105" spans="1:2" ht="14.25" x14ac:dyDescent="0.2">
      <c r="A105" s="41" t="s">
        <v>69</v>
      </c>
      <c r="B105" s="41">
        <v>238</v>
      </c>
    </row>
    <row r="106" spans="1:2" ht="14.25" x14ac:dyDescent="0.2">
      <c r="A106" s="40" t="s">
        <v>148</v>
      </c>
      <c r="B106" s="40">
        <v>222</v>
      </c>
    </row>
    <row r="107" spans="1:2" ht="14.25" x14ac:dyDescent="0.2">
      <c r="A107" s="41" t="s">
        <v>68</v>
      </c>
      <c r="B107" s="41">
        <v>210</v>
      </c>
    </row>
    <row r="108" spans="1:2" ht="14.25" x14ac:dyDescent="0.2">
      <c r="A108" s="43" t="s">
        <v>204</v>
      </c>
      <c r="B108" s="43">
        <v>206</v>
      </c>
    </row>
    <row r="109" spans="1:2" ht="14.25" x14ac:dyDescent="0.2">
      <c r="A109" s="43" t="s">
        <v>199</v>
      </c>
      <c r="B109" s="43">
        <v>175</v>
      </c>
    </row>
    <row r="110" spans="1:2" ht="14.25" x14ac:dyDescent="0.2">
      <c r="A110" s="43" t="s">
        <v>186</v>
      </c>
      <c r="B110" s="43">
        <v>159</v>
      </c>
    </row>
    <row r="111" spans="1:2" ht="14.25" x14ac:dyDescent="0.2">
      <c r="A111" s="40" t="s">
        <v>147</v>
      </c>
      <c r="B111" s="40">
        <v>139</v>
      </c>
    </row>
    <row r="112" spans="1:2" ht="14.25" x14ac:dyDescent="0.2">
      <c r="A112" s="40" t="s">
        <v>175</v>
      </c>
      <c r="B112" s="40">
        <v>131</v>
      </c>
    </row>
    <row r="113" spans="1:2" ht="14.25" x14ac:dyDescent="0.2">
      <c r="A113" s="43" t="s">
        <v>158</v>
      </c>
      <c r="B113" s="43">
        <v>119</v>
      </c>
    </row>
    <row r="114" spans="1:2" ht="14.25" x14ac:dyDescent="0.2">
      <c r="A114" s="43" t="s">
        <v>153</v>
      </c>
      <c r="B114" s="43">
        <v>113</v>
      </c>
    </row>
    <row r="115" spans="1:2" ht="14.25" x14ac:dyDescent="0.2">
      <c r="A115" s="41" t="s">
        <v>412</v>
      </c>
      <c r="B115" s="41">
        <v>107</v>
      </c>
    </row>
    <row r="116" spans="1:2" ht="14.25" x14ac:dyDescent="0.2">
      <c r="A116" s="43" t="s">
        <v>188</v>
      </c>
      <c r="B116" s="43">
        <v>105</v>
      </c>
    </row>
    <row r="117" spans="1:2" ht="14.25" x14ac:dyDescent="0.2">
      <c r="A117" s="40" t="s">
        <v>127</v>
      </c>
      <c r="B117" s="40">
        <v>101</v>
      </c>
    </row>
    <row r="118" spans="1:2" ht="14.25" x14ac:dyDescent="0.2">
      <c r="A118" s="43" t="s">
        <v>117</v>
      </c>
      <c r="B118" s="43">
        <v>66</v>
      </c>
    </row>
    <row r="119" spans="1:2" ht="14.25" x14ac:dyDescent="0.2">
      <c r="A119" s="43" t="s">
        <v>181</v>
      </c>
      <c r="B119" s="43">
        <v>63</v>
      </c>
    </row>
    <row r="120" spans="1:2" ht="14.25" x14ac:dyDescent="0.2">
      <c r="A120" s="43" t="s">
        <v>402</v>
      </c>
      <c r="B120" s="43">
        <v>45</v>
      </c>
    </row>
    <row r="121" spans="1:2" ht="14.25" x14ac:dyDescent="0.2">
      <c r="A121" s="41" t="s">
        <v>67</v>
      </c>
      <c r="B121" s="41">
        <v>44</v>
      </c>
    </row>
    <row r="122" spans="1:2" ht="14.25" x14ac:dyDescent="0.2">
      <c r="A122" s="41" t="s">
        <v>72</v>
      </c>
      <c r="B122" s="41">
        <v>39</v>
      </c>
    </row>
    <row r="123" spans="1:2" ht="14.25" x14ac:dyDescent="0.2">
      <c r="A123" s="43" t="s">
        <v>111</v>
      </c>
      <c r="B123" s="43">
        <v>37</v>
      </c>
    </row>
    <row r="124" spans="1:2" ht="14.25" x14ac:dyDescent="0.2">
      <c r="A124" s="41" t="s">
        <v>394</v>
      </c>
      <c r="B124" s="41">
        <v>32</v>
      </c>
    </row>
    <row r="125" spans="1:2" ht="14.25" x14ac:dyDescent="0.2">
      <c r="A125" s="43" t="s">
        <v>198</v>
      </c>
      <c r="B125" s="43">
        <v>29</v>
      </c>
    </row>
    <row r="126" spans="1:2" ht="14.25" x14ac:dyDescent="0.2">
      <c r="A126" s="41" t="s">
        <v>70</v>
      </c>
      <c r="B126" s="41">
        <v>28</v>
      </c>
    </row>
    <row r="127" spans="1:2" ht="14.25" x14ac:dyDescent="0.2">
      <c r="A127" s="1" t="s">
        <v>77</v>
      </c>
      <c r="B127" s="1">
        <v>26</v>
      </c>
    </row>
    <row r="128" spans="1:2" ht="14.25" x14ac:dyDescent="0.2">
      <c r="A128" s="43" t="s">
        <v>413</v>
      </c>
      <c r="B128" s="43">
        <v>19</v>
      </c>
    </row>
    <row r="129" spans="1:2" ht="14.25" x14ac:dyDescent="0.2">
      <c r="A129" s="43" t="s">
        <v>190</v>
      </c>
      <c r="B129" s="43">
        <v>18</v>
      </c>
    </row>
    <row r="130" spans="1:2" ht="14.25" x14ac:dyDescent="0.2">
      <c r="A130" s="43" t="s">
        <v>154</v>
      </c>
      <c r="B130" s="43">
        <v>18</v>
      </c>
    </row>
    <row r="131" spans="1:2" ht="14.25" x14ac:dyDescent="0.2">
      <c r="A131" s="44" t="s">
        <v>122</v>
      </c>
      <c r="B131" s="44">
        <v>16</v>
      </c>
    </row>
    <row r="132" spans="1:2" ht="14.25" x14ac:dyDescent="0.2">
      <c r="A132" s="41" t="s">
        <v>120</v>
      </c>
      <c r="B132" s="41">
        <v>15</v>
      </c>
    </row>
    <row r="133" spans="1:2" ht="14.25" x14ac:dyDescent="0.2">
      <c r="A133" s="1" t="s">
        <v>171</v>
      </c>
      <c r="B133" s="1">
        <v>13</v>
      </c>
    </row>
    <row r="134" spans="1:2" ht="14.25" x14ac:dyDescent="0.2">
      <c r="A134" s="40" t="s">
        <v>414</v>
      </c>
      <c r="B134" s="40">
        <v>11</v>
      </c>
    </row>
    <row r="135" spans="1:2" ht="14.25" x14ac:dyDescent="0.2">
      <c r="A135" s="42" t="s">
        <v>208</v>
      </c>
      <c r="B135" s="42">
        <v>8</v>
      </c>
    </row>
    <row r="136" spans="1:2" ht="14.25" x14ac:dyDescent="0.2">
      <c r="A136" s="43" t="s">
        <v>200</v>
      </c>
      <c r="B136" s="43">
        <v>7</v>
      </c>
    </row>
    <row r="137" spans="1:2" ht="14.25" x14ac:dyDescent="0.2">
      <c r="A137" s="42" t="s">
        <v>415</v>
      </c>
      <c r="B137" s="42">
        <v>6</v>
      </c>
    </row>
    <row r="138" spans="1:2" ht="14.25" x14ac:dyDescent="0.2">
      <c r="A138" s="42" t="s">
        <v>118</v>
      </c>
      <c r="B138" s="42">
        <v>4</v>
      </c>
    </row>
    <row r="139" spans="1:2" ht="14.25" x14ac:dyDescent="0.2">
      <c r="A139" s="43" t="s">
        <v>174</v>
      </c>
      <c r="B139" s="43">
        <v>4</v>
      </c>
    </row>
    <row r="140" spans="1:2" ht="14.25" x14ac:dyDescent="0.2">
      <c r="A140" s="41" t="s">
        <v>75</v>
      </c>
      <c r="B140" s="41">
        <v>3</v>
      </c>
    </row>
    <row r="141" spans="1:2" ht="14.25" x14ac:dyDescent="0.2">
      <c r="A141" s="42" t="s">
        <v>416</v>
      </c>
      <c r="B141" s="42">
        <v>3</v>
      </c>
    </row>
    <row r="142" spans="1:2" ht="14.25" x14ac:dyDescent="0.2">
      <c r="A142" s="42" t="s">
        <v>211</v>
      </c>
      <c r="B142" s="42">
        <v>3</v>
      </c>
    </row>
    <row r="143" spans="1:2" ht="14.25" x14ac:dyDescent="0.2">
      <c r="A143" s="40" t="s">
        <v>176</v>
      </c>
      <c r="B143" s="40">
        <v>2</v>
      </c>
    </row>
    <row r="144" spans="1:2" ht="14.25" x14ac:dyDescent="0.2">
      <c r="A144" s="44" t="s">
        <v>173</v>
      </c>
      <c r="B144" s="44">
        <v>2</v>
      </c>
    </row>
    <row r="145" spans="1:3" ht="14.25" x14ac:dyDescent="0.2">
      <c r="A145" s="41" t="s">
        <v>106</v>
      </c>
      <c r="B145" s="41">
        <v>2</v>
      </c>
    </row>
    <row r="146" spans="1:3" ht="14.25" x14ac:dyDescent="0.2">
      <c r="A146" s="43" t="s">
        <v>207</v>
      </c>
      <c r="B146" s="43">
        <v>2</v>
      </c>
    </row>
    <row r="147" spans="1:3" ht="14.25" x14ac:dyDescent="0.2">
      <c r="A147" s="43" t="s">
        <v>165</v>
      </c>
      <c r="B147" s="43">
        <v>2</v>
      </c>
    </row>
    <row r="148" spans="1:3" ht="14.25" x14ac:dyDescent="0.2">
      <c r="A148" s="41" t="s">
        <v>107</v>
      </c>
      <c r="B148" s="41">
        <v>1</v>
      </c>
      <c r="C148" s="55" t="s">
        <v>341</v>
      </c>
    </row>
    <row r="149" spans="1:3" ht="14.25" x14ac:dyDescent="0.2">
      <c r="A149" s="42" t="s">
        <v>123</v>
      </c>
      <c r="B149" s="42">
        <v>1</v>
      </c>
    </row>
    <row r="150" spans="1:3" ht="14.25" x14ac:dyDescent="0.2">
      <c r="A150" s="42" t="s">
        <v>124</v>
      </c>
      <c r="B150" s="42">
        <v>1</v>
      </c>
    </row>
    <row r="151" spans="1:3" ht="14.25" x14ac:dyDescent="0.2">
      <c r="A151" s="42" t="s">
        <v>151</v>
      </c>
      <c r="B151" s="42">
        <v>1</v>
      </c>
    </row>
    <row r="152" spans="1:3" ht="14.25" x14ac:dyDescent="0.2">
      <c r="A152" s="42" t="s">
        <v>169</v>
      </c>
      <c r="B152" s="42">
        <v>1</v>
      </c>
    </row>
    <row r="153" spans="1:3" ht="14.25" x14ac:dyDescent="0.2">
      <c r="A153" s="1"/>
      <c r="B153" s="1"/>
    </row>
    <row r="154" spans="1:3" ht="14.25" x14ac:dyDescent="0.2">
      <c r="A154" s="45" t="s">
        <v>230</v>
      </c>
      <c r="B154" s="45">
        <f>SUM(B155:B159)</f>
        <v>2558</v>
      </c>
    </row>
    <row r="155" spans="1:3" ht="14.25" x14ac:dyDescent="0.2">
      <c r="A155" s="1" t="s">
        <v>228</v>
      </c>
      <c r="B155" s="47">
        <f>SUM(B108:B110,B113:B114,B116,B118:B120,B123,B125,B128:B130,B136,B139,B146:B147)</f>
        <v>1187</v>
      </c>
    </row>
    <row r="156" spans="1:3" s="10" customFormat="1" ht="14.25" x14ac:dyDescent="0.2">
      <c r="A156" s="1" t="s">
        <v>389</v>
      </c>
      <c r="B156" s="47">
        <f>SUM(B105,B107,B115,B121:B122,B124,B126,B132,B140,B145,B148)</f>
        <v>719</v>
      </c>
    </row>
    <row r="157" spans="1:3" s="10" customFormat="1" ht="14.25" x14ac:dyDescent="0.2">
      <c r="A157" s="1" t="s">
        <v>390</v>
      </c>
      <c r="B157" s="47">
        <f>SUM(B106,B111:B112,B117,B134,B143)</f>
        <v>606</v>
      </c>
    </row>
    <row r="158" spans="1:3" s="10" customFormat="1" ht="14.25" x14ac:dyDescent="0.2">
      <c r="A158" s="1" t="s">
        <v>391</v>
      </c>
      <c r="B158" s="47">
        <f>SUM(B135,B137:B138,B141:B142,B149:B152)</f>
        <v>28</v>
      </c>
    </row>
    <row r="159" spans="1:3" s="10" customFormat="1" ht="14.25" x14ac:dyDescent="0.2">
      <c r="A159" s="1" t="s">
        <v>245</v>
      </c>
      <c r="B159" s="47">
        <f>SUM(B131,B144)</f>
        <v>18</v>
      </c>
    </row>
    <row r="160" spans="1:3" s="10" customFormat="1" x14ac:dyDescent="0.2"/>
    <row r="161" spans="1:2" s="10" customFormat="1" ht="14.25" x14ac:dyDescent="0.2">
      <c r="A161" s="1"/>
    </row>
    <row r="162" spans="1:2" ht="14.25" x14ac:dyDescent="0.2">
      <c r="A162" s="45" t="s">
        <v>231</v>
      </c>
      <c r="B162" s="45">
        <f>SUM(B163:B187)</f>
        <v>2046</v>
      </c>
    </row>
    <row r="163" spans="1:2" ht="14.25" x14ac:dyDescent="0.2">
      <c r="A163" s="42" t="s">
        <v>126</v>
      </c>
      <c r="B163" s="42">
        <v>705</v>
      </c>
    </row>
    <row r="164" spans="1:2" ht="14.25" x14ac:dyDescent="0.2">
      <c r="A164" s="42" t="s">
        <v>129</v>
      </c>
      <c r="B164" s="42">
        <v>427</v>
      </c>
    </row>
    <row r="165" spans="1:2" ht="14.25" x14ac:dyDescent="0.2">
      <c r="A165" s="46" t="s">
        <v>149</v>
      </c>
      <c r="B165" s="46">
        <v>133</v>
      </c>
    </row>
    <row r="166" spans="1:2" ht="14.25" x14ac:dyDescent="0.2">
      <c r="A166" s="43" t="s">
        <v>193</v>
      </c>
      <c r="B166" s="43">
        <v>108</v>
      </c>
    </row>
    <row r="167" spans="1:2" ht="14.25" x14ac:dyDescent="0.2">
      <c r="A167" s="43" t="s">
        <v>192</v>
      </c>
      <c r="B167" s="43">
        <v>100</v>
      </c>
    </row>
    <row r="168" spans="1:2" ht="14.25" x14ac:dyDescent="0.2">
      <c r="A168" s="43" t="s">
        <v>161</v>
      </c>
      <c r="B168" s="43">
        <v>93</v>
      </c>
    </row>
    <row r="169" spans="1:2" ht="14.25" x14ac:dyDescent="0.2">
      <c r="A169" s="43" t="s">
        <v>157</v>
      </c>
      <c r="B169" s="43">
        <v>70</v>
      </c>
    </row>
    <row r="170" spans="1:2" ht="14.25" x14ac:dyDescent="0.2">
      <c r="A170" s="41" t="s">
        <v>74</v>
      </c>
      <c r="B170" s="41">
        <v>65</v>
      </c>
    </row>
    <row r="171" spans="1:2" ht="14.25" x14ac:dyDescent="0.2">
      <c r="A171" s="41" t="s">
        <v>409</v>
      </c>
      <c r="B171" s="41">
        <v>55</v>
      </c>
    </row>
    <row r="172" spans="1:2" ht="14.25" x14ac:dyDescent="0.2">
      <c r="A172" s="43" t="s">
        <v>152</v>
      </c>
      <c r="B172" s="43">
        <v>53</v>
      </c>
    </row>
    <row r="173" spans="1:2" ht="14.25" x14ac:dyDescent="0.2">
      <c r="A173" s="46" t="s">
        <v>150</v>
      </c>
      <c r="B173" s="46">
        <v>50</v>
      </c>
    </row>
    <row r="174" spans="1:2" ht="14.25" x14ac:dyDescent="0.2">
      <c r="A174" s="41" t="s">
        <v>125</v>
      </c>
      <c r="B174" s="41">
        <v>32</v>
      </c>
    </row>
    <row r="175" spans="1:2" ht="14.25" x14ac:dyDescent="0.2">
      <c r="A175" s="43" t="s">
        <v>164</v>
      </c>
      <c r="B175" s="43">
        <v>32</v>
      </c>
    </row>
    <row r="176" spans="1:2" ht="14.25" x14ac:dyDescent="0.2">
      <c r="A176" s="42" t="s">
        <v>128</v>
      </c>
      <c r="B176" s="42">
        <v>29</v>
      </c>
    </row>
    <row r="177" spans="1:2" ht="14.25" x14ac:dyDescent="0.2">
      <c r="A177" s="1" t="s">
        <v>76</v>
      </c>
      <c r="B177" s="1">
        <v>27</v>
      </c>
    </row>
    <row r="178" spans="1:2" ht="14.25" x14ac:dyDescent="0.2">
      <c r="A178" s="43" t="s">
        <v>112</v>
      </c>
      <c r="B178" s="43">
        <v>15</v>
      </c>
    </row>
    <row r="179" spans="1:2" ht="14.25" x14ac:dyDescent="0.2">
      <c r="A179" s="1" t="s">
        <v>170</v>
      </c>
      <c r="B179" s="1">
        <v>11</v>
      </c>
    </row>
    <row r="180" spans="1:2" ht="14.25" x14ac:dyDescent="0.2">
      <c r="A180" s="41" t="s">
        <v>381</v>
      </c>
      <c r="B180" s="41">
        <v>9</v>
      </c>
    </row>
    <row r="181" spans="1:2" ht="14.25" x14ac:dyDescent="0.2">
      <c r="A181" s="43" t="s">
        <v>187</v>
      </c>
      <c r="B181" s="43">
        <v>8</v>
      </c>
    </row>
    <row r="182" spans="1:2" ht="14.25" x14ac:dyDescent="0.2">
      <c r="A182" s="43" t="s">
        <v>189</v>
      </c>
      <c r="B182" s="43">
        <v>6</v>
      </c>
    </row>
    <row r="183" spans="1:2" ht="14.25" x14ac:dyDescent="0.2">
      <c r="A183" s="41" t="s">
        <v>116</v>
      </c>
      <c r="B183" s="41">
        <v>7</v>
      </c>
    </row>
    <row r="184" spans="1:2" ht="14.25" x14ac:dyDescent="0.2">
      <c r="A184" s="43" t="s">
        <v>179</v>
      </c>
      <c r="B184" s="43">
        <v>4</v>
      </c>
    </row>
    <row r="185" spans="1:2" ht="14.25" x14ac:dyDescent="0.2">
      <c r="A185" s="43" t="s">
        <v>194</v>
      </c>
      <c r="B185" s="43">
        <v>3</v>
      </c>
    </row>
    <row r="186" spans="1:2" ht="14.25" x14ac:dyDescent="0.2">
      <c r="A186" s="43" t="s">
        <v>206</v>
      </c>
      <c r="B186" s="43">
        <v>3</v>
      </c>
    </row>
    <row r="187" spans="1:2" ht="14.25" x14ac:dyDescent="0.2">
      <c r="A187" s="41" t="s">
        <v>119</v>
      </c>
      <c r="B187" s="41">
        <v>1</v>
      </c>
    </row>
    <row r="189" spans="1:2" ht="14.25" x14ac:dyDescent="0.2">
      <c r="A189" s="45" t="s">
        <v>231</v>
      </c>
      <c r="B189" s="45">
        <f>SUM(B190:B193)</f>
        <v>2008</v>
      </c>
    </row>
    <row r="190" spans="1:2" ht="14.25" x14ac:dyDescent="0.2">
      <c r="A190" s="1" t="s">
        <v>223</v>
      </c>
      <c r="B190" s="47">
        <f>SUM(B163:B164,B176)</f>
        <v>1161</v>
      </c>
    </row>
    <row r="191" spans="1:2" ht="14.25" x14ac:dyDescent="0.2">
      <c r="A191" s="1" t="s">
        <v>411</v>
      </c>
      <c r="B191" s="47">
        <f>SUM(B166:B169,B172,B175,B178,B181:B182,B184:B186)</f>
        <v>495</v>
      </c>
    </row>
    <row r="192" spans="1:2" ht="14.25" x14ac:dyDescent="0.2">
      <c r="A192" s="1" t="s">
        <v>249</v>
      </c>
      <c r="B192" s="47">
        <f>SUM(B165,B173)</f>
        <v>183</v>
      </c>
    </row>
    <row r="193" spans="1:2" ht="14.25" x14ac:dyDescent="0.2">
      <c r="A193" s="1" t="s">
        <v>410</v>
      </c>
      <c r="B193" s="47">
        <f>SUM(B170,B171,B174,B180,B183,B187)</f>
        <v>169</v>
      </c>
    </row>
    <row r="194" spans="1:2" ht="14.25" x14ac:dyDescent="0.2">
      <c r="A194" s="1"/>
      <c r="B194" s="47"/>
    </row>
    <row r="195" spans="1:2" ht="14.25" x14ac:dyDescent="0.2">
      <c r="A195" s="1"/>
      <c r="B195" s="47"/>
    </row>
    <row r="196" spans="1:2" ht="14.25" x14ac:dyDescent="0.2">
      <c r="A196" s="49"/>
      <c r="B196" s="50"/>
    </row>
    <row r="198" spans="1:2" ht="14.25" x14ac:dyDescent="0.2">
      <c r="A198" s="1" t="s">
        <v>336</v>
      </c>
    </row>
    <row r="199" spans="1:2" ht="14.25" x14ac:dyDescent="0.2">
      <c r="A199" s="51" t="s">
        <v>228</v>
      </c>
      <c r="B199" s="52">
        <f>B155</f>
        <v>1187</v>
      </c>
    </row>
    <row r="200" spans="1:2" ht="14.25" x14ac:dyDescent="0.2">
      <c r="A200" s="53" t="s">
        <v>223</v>
      </c>
      <c r="B200" s="54">
        <f>B190</f>
        <v>1161</v>
      </c>
    </row>
    <row r="201" spans="1:2" ht="14.25" x14ac:dyDescent="0.2">
      <c r="A201" s="51" t="s">
        <v>389</v>
      </c>
      <c r="B201" s="52">
        <f>B156</f>
        <v>719</v>
      </c>
    </row>
    <row r="202" spans="1:2" ht="14.25" x14ac:dyDescent="0.2">
      <c r="A202" s="51" t="s">
        <v>390</v>
      </c>
      <c r="B202" s="52">
        <f>B157</f>
        <v>606</v>
      </c>
    </row>
    <row r="203" spans="1:2" ht="14.25" x14ac:dyDescent="0.2">
      <c r="A203" s="53" t="s">
        <v>411</v>
      </c>
      <c r="B203" s="54">
        <f>B191</f>
        <v>495</v>
      </c>
    </row>
    <row r="204" spans="1:2" ht="14.25" x14ac:dyDescent="0.2">
      <c r="A204" s="53" t="s">
        <v>249</v>
      </c>
      <c r="B204" s="54">
        <f>B192</f>
        <v>183</v>
      </c>
    </row>
    <row r="205" spans="1:2" ht="14.25" x14ac:dyDescent="0.2">
      <c r="A205" s="53" t="s">
        <v>410</v>
      </c>
      <c r="B205" s="54">
        <f>B193</f>
        <v>169</v>
      </c>
    </row>
    <row r="206" spans="1:2" ht="14.25" x14ac:dyDescent="0.2">
      <c r="A206" s="51" t="s">
        <v>391</v>
      </c>
      <c r="B206" s="52">
        <f>B158</f>
        <v>28</v>
      </c>
    </row>
    <row r="207" spans="1:2" ht="14.25" x14ac:dyDescent="0.2">
      <c r="A207" s="51" t="s">
        <v>245</v>
      </c>
      <c r="B207" s="52">
        <f>B159</f>
        <v>18</v>
      </c>
    </row>
    <row r="209" spans="1:2" ht="14.25" x14ac:dyDescent="0.2">
      <c r="A209" s="49"/>
      <c r="B209" s="50"/>
    </row>
    <row r="211" spans="1:2" x14ac:dyDescent="0.2">
      <c r="A211" t="s">
        <v>236</v>
      </c>
    </row>
    <row r="212" spans="1:2" x14ac:dyDescent="0.2">
      <c r="A212" t="s">
        <v>337</v>
      </c>
      <c r="B212">
        <f>B104</f>
        <v>2597</v>
      </c>
    </row>
    <row r="213" spans="1:2" x14ac:dyDescent="0.2">
      <c r="A213" t="s">
        <v>338</v>
      </c>
      <c r="B213">
        <f>B162</f>
        <v>2046</v>
      </c>
    </row>
    <row r="214" spans="1:2" x14ac:dyDescent="0.2">
      <c r="A214" t="s">
        <v>78</v>
      </c>
      <c r="B214">
        <f>B60</f>
        <v>1534</v>
      </c>
    </row>
    <row r="215" spans="1:2" x14ac:dyDescent="0.2">
      <c r="A215" t="s">
        <v>0</v>
      </c>
      <c r="B215">
        <f>B2</f>
        <v>151</v>
      </c>
    </row>
    <row r="216" spans="1:2" x14ac:dyDescent="0.2">
      <c r="A216" t="s">
        <v>133</v>
      </c>
      <c r="B216">
        <f>B89</f>
        <v>146</v>
      </c>
    </row>
    <row r="217" spans="1:2" x14ac:dyDescent="0.2">
      <c r="A217" t="s">
        <v>42</v>
      </c>
      <c r="B217">
        <f>B36</f>
        <v>82</v>
      </c>
    </row>
    <row r="218" spans="1:2" x14ac:dyDescent="0.2">
      <c r="A218" t="s">
        <v>58</v>
      </c>
      <c r="B218">
        <f>B53</f>
        <v>18</v>
      </c>
    </row>
  </sheetData>
  <pageMargins left="0.75" right="0.75" top="1" bottom="1" header="0.5" footer="0.5"/>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6E6DCE-8F58-446A-ADB8-E5EACEF75E76}">
  <dimension ref="A1:D244"/>
  <sheetViews>
    <sheetView zoomScale="90" zoomScaleNormal="90" workbookViewId="0">
      <pane ySplit="1" topLeftCell="A85" activePane="bottomLeft" state="frozen"/>
      <selection pane="bottomLeft" activeCell="E198" sqref="E198"/>
    </sheetView>
  </sheetViews>
  <sheetFormatPr defaultRowHeight="12.75" x14ac:dyDescent="0.2"/>
  <cols>
    <col min="1" max="1" width="94.42578125" customWidth="1"/>
    <col min="2" max="2" width="22.140625" customWidth="1"/>
    <col min="3" max="3" width="8.7109375" style="10"/>
  </cols>
  <sheetData>
    <row r="1" spans="1:4" s="5" customFormat="1" ht="15" x14ac:dyDescent="0.25">
      <c r="A1" s="3" t="s">
        <v>210</v>
      </c>
      <c r="B1" s="4" t="s">
        <v>209</v>
      </c>
    </row>
    <row r="2" spans="1:4" ht="14.25" x14ac:dyDescent="0.2">
      <c r="A2" s="6" t="s">
        <v>0</v>
      </c>
      <c r="B2" s="23">
        <f>SUM(B3:B43)</f>
        <v>301</v>
      </c>
      <c r="C2" s="24">
        <v>269</v>
      </c>
      <c r="D2" t="s">
        <v>212</v>
      </c>
    </row>
    <row r="3" spans="1:4" ht="14.25" x14ac:dyDescent="0.2">
      <c r="A3" s="2" t="s">
        <v>1</v>
      </c>
      <c r="B3" s="2">
        <v>1</v>
      </c>
    </row>
    <row r="4" spans="1:4" ht="14.25" x14ac:dyDescent="0.2">
      <c r="A4" s="2" t="s">
        <v>2</v>
      </c>
      <c r="B4" s="2">
        <v>5</v>
      </c>
    </row>
    <row r="5" spans="1:4" ht="14.25" x14ac:dyDescent="0.2">
      <c r="A5" s="2" t="s">
        <v>3</v>
      </c>
      <c r="B5" s="2">
        <v>3</v>
      </c>
    </row>
    <row r="6" spans="1:4" ht="14.25" x14ac:dyDescent="0.2">
      <c r="A6" s="2" t="s">
        <v>4</v>
      </c>
      <c r="B6" s="2">
        <v>2</v>
      </c>
    </row>
    <row r="7" spans="1:4" ht="14.25" x14ac:dyDescent="0.2">
      <c r="A7" s="2" t="s">
        <v>5</v>
      </c>
      <c r="B7" s="2">
        <v>11</v>
      </c>
    </row>
    <row r="8" spans="1:4" ht="14.25" x14ac:dyDescent="0.2">
      <c r="A8" s="2" t="s">
        <v>6</v>
      </c>
      <c r="B8" s="2">
        <v>30</v>
      </c>
    </row>
    <row r="9" spans="1:4" ht="14.25" x14ac:dyDescent="0.2">
      <c r="A9" s="2" t="s">
        <v>7</v>
      </c>
      <c r="B9" s="2">
        <v>107</v>
      </c>
    </row>
    <row r="10" spans="1:4" ht="14.25" x14ac:dyDescent="0.2">
      <c r="A10" s="2" t="s">
        <v>8</v>
      </c>
      <c r="B10" s="2">
        <v>1</v>
      </c>
    </row>
    <row r="11" spans="1:4" ht="14.25" x14ac:dyDescent="0.2">
      <c r="A11" s="2" t="s">
        <v>9</v>
      </c>
      <c r="B11" s="2">
        <v>14</v>
      </c>
    </row>
    <row r="12" spans="1:4" ht="14.25" x14ac:dyDescent="0.2">
      <c r="A12" s="2" t="s">
        <v>10</v>
      </c>
      <c r="B12" s="2">
        <v>6</v>
      </c>
    </row>
    <row r="13" spans="1:4" ht="14.25" x14ac:dyDescent="0.2">
      <c r="A13" s="2" t="s">
        <v>11</v>
      </c>
      <c r="B13" s="2">
        <v>1</v>
      </c>
    </row>
    <row r="14" spans="1:4" ht="14.25" x14ac:dyDescent="0.2">
      <c r="A14" s="2" t="s">
        <v>12</v>
      </c>
      <c r="B14" s="2">
        <v>2</v>
      </c>
    </row>
    <row r="15" spans="1:4" ht="14.25" x14ac:dyDescent="0.2">
      <c r="A15" s="2" t="s">
        <v>13</v>
      </c>
      <c r="B15" s="2">
        <v>2</v>
      </c>
    </row>
    <row r="16" spans="1:4" ht="14.25" x14ac:dyDescent="0.2">
      <c r="A16" s="2" t="s">
        <v>14</v>
      </c>
      <c r="B16" s="2">
        <v>3</v>
      </c>
    </row>
    <row r="17" spans="1:2" ht="14.25" x14ac:dyDescent="0.2">
      <c r="A17" s="2" t="s">
        <v>15</v>
      </c>
      <c r="B17" s="2">
        <v>6</v>
      </c>
    </row>
    <row r="18" spans="1:2" ht="14.25" x14ac:dyDescent="0.2">
      <c r="A18" s="2" t="s">
        <v>16</v>
      </c>
      <c r="B18" s="2">
        <v>2</v>
      </c>
    </row>
    <row r="19" spans="1:2" ht="14.25" x14ac:dyDescent="0.2">
      <c r="A19" s="2" t="s">
        <v>17</v>
      </c>
      <c r="B19" s="2">
        <v>28</v>
      </c>
    </row>
    <row r="20" spans="1:2" ht="14.25" x14ac:dyDescent="0.2">
      <c r="A20" s="2" t="s">
        <v>18</v>
      </c>
      <c r="B20" s="2">
        <v>13</v>
      </c>
    </row>
    <row r="21" spans="1:2" ht="14.25" x14ac:dyDescent="0.2">
      <c r="A21" s="2" t="s">
        <v>19</v>
      </c>
      <c r="B21" s="2">
        <v>1</v>
      </c>
    </row>
    <row r="22" spans="1:2" ht="14.25" x14ac:dyDescent="0.2">
      <c r="A22" s="2" t="s">
        <v>20</v>
      </c>
      <c r="B22" s="2">
        <v>2</v>
      </c>
    </row>
    <row r="23" spans="1:2" ht="14.25" x14ac:dyDescent="0.2">
      <c r="A23" s="2" t="s">
        <v>21</v>
      </c>
      <c r="B23" s="2">
        <v>1</v>
      </c>
    </row>
    <row r="24" spans="1:2" ht="14.25" x14ac:dyDescent="0.2">
      <c r="A24" s="2" t="s">
        <v>22</v>
      </c>
      <c r="B24" s="2">
        <v>19</v>
      </c>
    </row>
    <row r="25" spans="1:2" ht="14.25" x14ac:dyDescent="0.2">
      <c r="A25" s="2" t="s">
        <v>23</v>
      </c>
      <c r="B25" s="2">
        <v>1</v>
      </c>
    </row>
    <row r="26" spans="1:2" ht="14.25" x14ac:dyDescent="0.2">
      <c r="A26" s="2" t="s">
        <v>24</v>
      </c>
      <c r="B26" s="2">
        <v>1</v>
      </c>
    </row>
    <row r="27" spans="1:2" ht="14.25" x14ac:dyDescent="0.2">
      <c r="A27" s="2" t="s">
        <v>25</v>
      </c>
      <c r="B27" s="2">
        <v>1</v>
      </c>
    </row>
    <row r="28" spans="1:2" ht="14.25" x14ac:dyDescent="0.2">
      <c r="A28" s="2" t="s">
        <v>26</v>
      </c>
      <c r="B28" s="2">
        <v>2</v>
      </c>
    </row>
    <row r="29" spans="1:2" ht="14.25" x14ac:dyDescent="0.2">
      <c r="A29" s="2" t="s">
        <v>27</v>
      </c>
      <c r="B29" s="2">
        <v>1</v>
      </c>
    </row>
    <row r="30" spans="1:2" ht="14.25" x14ac:dyDescent="0.2">
      <c r="A30" s="2" t="s">
        <v>28</v>
      </c>
      <c r="B30" s="2">
        <v>9</v>
      </c>
    </row>
    <row r="31" spans="1:2" ht="14.25" x14ac:dyDescent="0.2">
      <c r="A31" s="2" t="s">
        <v>29</v>
      </c>
      <c r="B31" s="2">
        <v>5</v>
      </c>
    </row>
    <row r="32" spans="1:2" ht="14.25" x14ac:dyDescent="0.2">
      <c r="A32" s="2" t="s">
        <v>30</v>
      </c>
      <c r="B32" s="2">
        <v>3</v>
      </c>
    </row>
    <row r="33" spans="1:4" ht="14.25" x14ac:dyDescent="0.2">
      <c r="A33" s="2" t="s">
        <v>31</v>
      </c>
      <c r="B33" s="2">
        <v>1</v>
      </c>
    </row>
    <row r="34" spans="1:4" ht="14.25" x14ac:dyDescent="0.2">
      <c r="A34" s="2" t="s">
        <v>32</v>
      </c>
      <c r="B34" s="2">
        <v>1</v>
      </c>
    </row>
    <row r="35" spans="1:4" ht="14.25" x14ac:dyDescent="0.2">
      <c r="A35" s="2" t="s">
        <v>33</v>
      </c>
      <c r="B35" s="2">
        <v>1</v>
      </c>
    </row>
    <row r="36" spans="1:4" ht="14.25" x14ac:dyDescent="0.2">
      <c r="A36" s="2" t="s">
        <v>34</v>
      </c>
      <c r="B36" s="2">
        <v>2</v>
      </c>
    </row>
    <row r="37" spans="1:4" ht="14.25" x14ac:dyDescent="0.2">
      <c r="A37" s="2" t="s">
        <v>35</v>
      </c>
      <c r="B37" s="2">
        <v>1</v>
      </c>
    </row>
    <row r="38" spans="1:4" ht="14.25" x14ac:dyDescent="0.2">
      <c r="A38" s="2" t="s">
        <v>36</v>
      </c>
      <c r="B38" s="2">
        <v>1</v>
      </c>
    </row>
    <row r="39" spans="1:4" ht="14.25" x14ac:dyDescent="0.2">
      <c r="A39" s="2" t="s">
        <v>37</v>
      </c>
      <c r="B39" s="2">
        <v>1</v>
      </c>
    </row>
    <row r="40" spans="1:4" ht="14.25" x14ac:dyDescent="0.2">
      <c r="A40" s="2" t="s">
        <v>38</v>
      </c>
      <c r="B40" s="2">
        <v>2</v>
      </c>
    </row>
    <row r="41" spans="1:4" ht="14.25" x14ac:dyDescent="0.2">
      <c r="A41" s="2" t="s">
        <v>39</v>
      </c>
      <c r="B41" s="2">
        <v>1</v>
      </c>
    </row>
    <row r="42" spans="1:4" ht="14.25" x14ac:dyDescent="0.2">
      <c r="A42" s="2" t="s">
        <v>40</v>
      </c>
      <c r="B42" s="2">
        <v>6</v>
      </c>
    </row>
    <row r="43" spans="1:4" ht="14.25" x14ac:dyDescent="0.2">
      <c r="A43" s="2" t="s">
        <v>41</v>
      </c>
      <c r="B43" s="2">
        <v>1</v>
      </c>
    </row>
    <row r="44" spans="1:4" ht="14.25" x14ac:dyDescent="0.2">
      <c r="A44" s="8" t="s">
        <v>42</v>
      </c>
      <c r="B44" s="22">
        <f>SUM(B45:B59)</f>
        <v>82</v>
      </c>
      <c r="C44" s="25">
        <v>77</v>
      </c>
      <c r="D44" t="s">
        <v>212</v>
      </c>
    </row>
    <row r="45" spans="1:4" ht="14.25" x14ac:dyDescent="0.2">
      <c r="A45" s="9" t="s">
        <v>43</v>
      </c>
      <c r="B45" s="9">
        <v>1</v>
      </c>
    </row>
    <row r="46" spans="1:4" ht="14.25" x14ac:dyDescent="0.2">
      <c r="A46" s="9" t="s">
        <v>44</v>
      </c>
      <c r="B46" s="9">
        <v>7</v>
      </c>
    </row>
    <row r="47" spans="1:4" ht="14.25" x14ac:dyDescent="0.2">
      <c r="A47" s="9" t="s">
        <v>45</v>
      </c>
      <c r="B47" s="9">
        <v>1</v>
      </c>
    </row>
    <row r="48" spans="1:4" ht="14.25" x14ac:dyDescent="0.2">
      <c r="A48" s="9" t="s">
        <v>46</v>
      </c>
      <c r="B48" s="9">
        <v>1</v>
      </c>
    </row>
    <row r="49" spans="1:4" ht="14.25" x14ac:dyDescent="0.2">
      <c r="A49" s="9" t="s">
        <v>47</v>
      </c>
      <c r="B49" s="9">
        <v>1</v>
      </c>
    </row>
    <row r="50" spans="1:4" ht="14.25" x14ac:dyDescent="0.2">
      <c r="A50" s="9" t="s">
        <v>48</v>
      </c>
      <c r="B50" s="9">
        <v>1</v>
      </c>
    </row>
    <row r="51" spans="1:4" ht="14.25" x14ac:dyDescent="0.2">
      <c r="A51" s="9" t="s">
        <v>49</v>
      </c>
      <c r="B51" s="9">
        <v>5</v>
      </c>
    </row>
    <row r="52" spans="1:4" ht="14.25" x14ac:dyDescent="0.2">
      <c r="A52" s="9" t="s">
        <v>50</v>
      </c>
      <c r="B52" s="9">
        <v>2</v>
      </c>
    </row>
    <row r="53" spans="1:4" ht="14.25" x14ac:dyDescent="0.2">
      <c r="A53" s="9" t="s">
        <v>51</v>
      </c>
      <c r="B53" s="9">
        <v>1</v>
      </c>
    </row>
    <row r="54" spans="1:4" ht="14.25" x14ac:dyDescent="0.2">
      <c r="A54" s="9" t="s">
        <v>52</v>
      </c>
      <c r="B54" s="9">
        <v>1</v>
      </c>
    </row>
    <row r="55" spans="1:4" ht="14.25" x14ac:dyDescent="0.2">
      <c r="A55" s="9" t="s">
        <v>53</v>
      </c>
      <c r="B55" s="9">
        <v>2</v>
      </c>
    </row>
    <row r="56" spans="1:4" ht="14.25" x14ac:dyDescent="0.2">
      <c r="A56" s="9" t="s">
        <v>54</v>
      </c>
      <c r="B56" s="9">
        <v>28</v>
      </c>
    </row>
    <row r="57" spans="1:4" ht="14.25" x14ac:dyDescent="0.2">
      <c r="A57" s="9" t="s">
        <v>55</v>
      </c>
      <c r="B57" s="9">
        <v>13</v>
      </c>
    </row>
    <row r="58" spans="1:4" ht="14.25" x14ac:dyDescent="0.2">
      <c r="A58" s="9" t="s">
        <v>56</v>
      </c>
      <c r="B58" s="9">
        <v>14</v>
      </c>
    </row>
    <row r="59" spans="1:4" ht="14.25" x14ac:dyDescent="0.2">
      <c r="A59" s="9" t="s">
        <v>57</v>
      </c>
      <c r="B59" s="9">
        <v>4</v>
      </c>
    </row>
    <row r="60" spans="1:4" ht="14.25" x14ac:dyDescent="0.2">
      <c r="A60" s="11" t="s">
        <v>58</v>
      </c>
      <c r="B60" s="21">
        <f>SUM(B61:B65)</f>
        <v>18</v>
      </c>
      <c r="C60" s="26">
        <v>17</v>
      </c>
      <c r="D60" t="s">
        <v>212</v>
      </c>
    </row>
    <row r="61" spans="1:4" ht="14.25" x14ac:dyDescent="0.2">
      <c r="A61" s="12" t="s">
        <v>59</v>
      </c>
      <c r="B61" s="12">
        <v>1</v>
      </c>
    </row>
    <row r="62" spans="1:4" ht="14.25" x14ac:dyDescent="0.2">
      <c r="A62" s="12" t="s">
        <v>60</v>
      </c>
      <c r="B62" s="12">
        <v>2</v>
      </c>
    </row>
    <row r="63" spans="1:4" ht="14.25" x14ac:dyDescent="0.2">
      <c r="A63" s="12" t="s">
        <v>61</v>
      </c>
      <c r="B63" s="12">
        <v>1</v>
      </c>
    </row>
    <row r="64" spans="1:4" ht="14.25" x14ac:dyDescent="0.2">
      <c r="A64" s="12" t="s">
        <v>62</v>
      </c>
      <c r="B64" s="12">
        <v>1</v>
      </c>
    </row>
    <row r="65" spans="1:4" ht="14.25" x14ac:dyDescent="0.2">
      <c r="A65" s="12" t="s">
        <v>63</v>
      </c>
      <c r="B65" s="12">
        <v>13</v>
      </c>
    </row>
    <row r="66" spans="1:4" ht="14.25" x14ac:dyDescent="0.2">
      <c r="A66" s="14" t="s">
        <v>78</v>
      </c>
      <c r="B66" s="20">
        <f>SUM(B67:B93)</f>
        <v>1534</v>
      </c>
      <c r="C66" s="27">
        <v>1323</v>
      </c>
      <c r="D66" t="s">
        <v>212</v>
      </c>
    </row>
    <row r="67" spans="1:4" ht="14.25" x14ac:dyDescent="0.2">
      <c r="A67" s="15" t="s">
        <v>79</v>
      </c>
      <c r="B67" s="15">
        <v>51</v>
      </c>
    </row>
    <row r="68" spans="1:4" ht="14.25" x14ac:dyDescent="0.2">
      <c r="A68" s="15" t="s">
        <v>80</v>
      </c>
      <c r="B68" s="15">
        <v>6</v>
      </c>
    </row>
    <row r="69" spans="1:4" ht="14.25" x14ac:dyDescent="0.2">
      <c r="A69" s="15" t="s">
        <v>81</v>
      </c>
      <c r="B69" s="15">
        <v>60</v>
      </c>
    </row>
    <row r="70" spans="1:4" ht="14.25" x14ac:dyDescent="0.2">
      <c r="A70" s="15" t="s">
        <v>82</v>
      </c>
      <c r="B70" s="15">
        <v>3</v>
      </c>
    </row>
    <row r="71" spans="1:4" ht="14.25" x14ac:dyDescent="0.2">
      <c r="A71" s="15" t="s">
        <v>83</v>
      </c>
      <c r="B71" s="15">
        <v>1</v>
      </c>
    </row>
    <row r="72" spans="1:4" ht="14.25" x14ac:dyDescent="0.2">
      <c r="A72" s="15" t="s">
        <v>84</v>
      </c>
      <c r="B72" s="15">
        <v>399</v>
      </c>
    </row>
    <row r="73" spans="1:4" ht="14.25" x14ac:dyDescent="0.2">
      <c r="A73" s="15" t="s">
        <v>85</v>
      </c>
      <c r="B73" s="15">
        <v>39</v>
      </c>
    </row>
    <row r="74" spans="1:4" ht="14.25" x14ac:dyDescent="0.2">
      <c r="A74" s="15" t="s">
        <v>86</v>
      </c>
      <c r="B74" s="15">
        <v>51</v>
      </c>
    </row>
    <row r="75" spans="1:4" ht="14.25" x14ac:dyDescent="0.2">
      <c r="A75" s="15" t="s">
        <v>87</v>
      </c>
      <c r="B75" s="15">
        <v>4</v>
      </c>
    </row>
    <row r="76" spans="1:4" ht="14.25" x14ac:dyDescent="0.2">
      <c r="A76" s="15" t="s">
        <v>88</v>
      </c>
      <c r="B76" s="15">
        <v>1</v>
      </c>
    </row>
    <row r="77" spans="1:4" ht="14.25" x14ac:dyDescent="0.2">
      <c r="A77" s="15" t="s">
        <v>89</v>
      </c>
      <c r="B77" s="15">
        <v>2</v>
      </c>
    </row>
    <row r="78" spans="1:4" ht="14.25" x14ac:dyDescent="0.2">
      <c r="A78" s="15" t="s">
        <v>90</v>
      </c>
      <c r="B78" s="15">
        <v>8</v>
      </c>
    </row>
    <row r="79" spans="1:4" ht="14.25" x14ac:dyDescent="0.2">
      <c r="A79" s="15" t="s">
        <v>91</v>
      </c>
      <c r="B79" s="15">
        <v>1</v>
      </c>
    </row>
    <row r="80" spans="1:4" ht="14.25" x14ac:dyDescent="0.2">
      <c r="A80" s="15" t="s">
        <v>92</v>
      </c>
      <c r="B80" s="15">
        <v>93</v>
      </c>
    </row>
    <row r="81" spans="1:4" ht="14.25" x14ac:dyDescent="0.2">
      <c r="A81" s="15" t="s">
        <v>93</v>
      </c>
      <c r="B81" s="15">
        <v>6</v>
      </c>
    </row>
    <row r="82" spans="1:4" ht="14.25" x14ac:dyDescent="0.2">
      <c r="A82" s="15" t="s">
        <v>94</v>
      </c>
      <c r="B82" s="15">
        <v>2</v>
      </c>
    </row>
    <row r="83" spans="1:4" ht="14.25" x14ac:dyDescent="0.2">
      <c r="A83" s="15" t="s">
        <v>95</v>
      </c>
      <c r="B83" s="15">
        <v>122</v>
      </c>
    </row>
    <row r="84" spans="1:4" ht="14.25" x14ac:dyDescent="0.2">
      <c r="A84" s="15" t="s">
        <v>96</v>
      </c>
      <c r="B84" s="15">
        <v>109</v>
      </c>
    </row>
    <row r="85" spans="1:4" ht="14.25" x14ac:dyDescent="0.2">
      <c r="A85" s="15" t="s">
        <v>97</v>
      </c>
      <c r="B85" s="15">
        <v>72</v>
      </c>
    </row>
    <row r="86" spans="1:4" ht="14.25" x14ac:dyDescent="0.2">
      <c r="A86" s="15" t="s">
        <v>98</v>
      </c>
      <c r="B86" s="15">
        <v>1</v>
      </c>
    </row>
    <row r="87" spans="1:4" ht="14.25" x14ac:dyDescent="0.2">
      <c r="A87" s="15" t="s">
        <v>99</v>
      </c>
      <c r="B87" s="15">
        <v>1</v>
      </c>
    </row>
    <row r="88" spans="1:4" ht="14.25" x14ac:dyDescent="0.2">
      <c r="A88" s="15" t="s">
        <v>100</v>
      </c>
      <c r="B88" s="15">
        <v>4</v>
      </c>
    </row>
    <row r="89" spans="1:4" ht="14.25" x14ac:dyDescent="0.2">
      <c r="A89" s="15" t="s">
        <v>101</v>
      </c>
      <c r="B89" s="15">
        <v>177</v>
      </c>
    </row>
    <row r="90" spans="1:4" ht="14.25" x14ac:dyDescent="0.2">
      <c r="A90" s="15" t="s">
        <v>102</v>
      </c>
      <c r="B90" s="15">
        <v>251</v>
      </c>
    </row>
    <row r="91" spans="1:4" ht="14.25" x14ac:dyDescent="0.2">
      <c r="A91" s="15" t="s">
        <v>103</v>
      </c>
      <c r="B91" s="15">
        <v>13</v>
      </c>
    </row>
    <row r="92" spans="1:4" ht="14.25" x14ac:dyDescent="0.2">
      <c r="A92" s="15" t="s">
        <v>104</v>
      </c>
      <c r="B92" s="15">
        <v>23</v>
      </c>
    </row>
    <row r="93" spans="1:4" ht="14.25" x14ac:dyDescent="0.2">
      <c r="A93" s="15" t="s">
        <v>105</v>
      </c>
      <c r="B93" s="15">
        <v>34</v>
      </c>
    </row>
    <row r="94" spans="1:4" ht="14.25" x14ac:dyDescent="0.2">
      <c r="A94" s="18" t="s">
        <v>133</v>
      </c>
      <c r="B94" s="19">
        <f>SUM(B95:B107)</f>
        <v>146</v>
      </c>
      <c r="C94" s="28">
        <v>139</v>
      </c>
      <c r="D94" t="s">
        <v>212</v>
      </c>
    </row>
    <row r="95" spans="1:4" ht="14.25" x14ac:dyDescent="0.2">
      <c r="A95" s="17" t="s">
        <v>134</v>
      </c>
      <c r="B95" s="17">
        <v>30</v>
      </c>
    </row>
    <row r="96" spans="1:4" ht="14.25" x14ac:dyDescent="0.2">
      <c r="A96" s="17" t="s">
        <v>135</v>
      </c>
      <c r="B96" s="17">
        <v>1</v>
      </c>
    </row>
    <row r="97" spans="1:4" ht="14.25" x14ac:dyDescent="0.2">
      <c r="A97" s="17" t="s">
        <v>136</v>
      </c>
      <c r="B97" s="17">
        <v>3</v>
      </c>
    </row>
    <row r="98" spans="1:4" ht="14.25" x14ac:dyDescent="0.2">
      <c r="A98" s="17" t="s">
        <v>137</v>
      </c>
      <c r="B98" s="17">
        <v>1</v>
      </c>
    </row>
    <row r="99" spans="1:4" ht="14.25" x14ac:dyDescent="0.2">
      <c r="A99" s="17" t="s">
        <v>138</v>
      </c>
      <c r="B99" s="17">
        <v>5</v>
      </c>
    </row>
    <row r="100" spans="1:4" ht="14.25" x14ac:dyDescent="0.2">
      <c r="A100" s="17" t="s">
        <v>139</v>
      </c>
      <c r="B100" s="17">
        <v>6</v>
      </c>
    </row>
    <row r="101" spans="1:4" ht="14.25" x14ac:dyDescent="0.2">
      <c r="A101" s="17" t="s">
        <v>140</v>
      </c>
      <c r="B101" s="17">
        <v>35</v>
      </c>
    </row>
    <row r="102" spans="1:4" ht="14.25" x14ac:dyDescent="0.2">
      <c r="A102" s="17" t="s">
        <v>141</v>
      </c>
      <c r="B102" s="17">
        <v>6</v>
      </c>
    </row>
    <row r="103" spans="1:4" ht="14.25" x14ac:dyDescent="0.2">
      <c r="A103" s="17" t="s">
        <v>142</v>
      </c>
      <c r="B103" s="17">
        <v>13</v>
      </c>
    </row>
    <row r="104" spans="1:4" ht="14.25" x14ac:dyDescent="0.2">
      <c r="A104" s="17" t="s">
        <v>143</v>
      </c>
      <c r="B104" s="17">
        <v>6</v>
      </c>
    </row>
    <row r="105" spans="1:4" ht="14.25" x14ac:dyDescent="0.2">
      <c r="A105" s="17" t="s">
        <v>144</v>
      </c>
      <c r="B105" s="17">
        <v>6</v>
      </c>
    </row>
    <row r="106" spans="1:4" ht="14.25" x14ac:dyDescent="0.2">
      <c r="A106" s="17" t="s">
        <v>145</v>
      </c>
      <c r="B106" s="17">
        <v>31</v>
      </c>
    </row>
    <row r="107" spans="1:4" s="10" customFormat="1" ht="14.25" x14ac:dyDescent="0.2">
      <c r="A107" s="17" t="s">
        <v>146</v>
      </c>
      <c r="B107" s="17">
        <v>3</v>
      </c>
      <c r="D107"/>
    </row>
    <row r="108" spans="1:4" s="10" customFormat="1" ht="14.25" x14ac:dyDescent="0.2">
      <c r="A108" s="1"/>
      <c r="B108" s="1"/>
      <c r="D108"/>
    </row>
    <row r="109" spans="1:4" s="10" customFormat="1" ht="14.25" x14ac:dyDescent="0.2">
      <c r="A109" s="7" t="s">
        <v>213</v>
      </c>
      <c r="B109" s="29">
        <f>SUM(B110:B118)</f>
        <v>270</v>
      </c>
      <c r="D109"/>
    </row>
    <row r="110" spans="1:4" s="10" customFormat="1" ht="14.25" x14ac:dyDescent="0.2">
      <c r="A110" s="1" t="s">
        <v>64</v>
      </c>
      <c r="B110" s="1">
        <v>9</v>
      </c>
      <c r="D110"/>
    </row>
    <row r="111" spans="1:4" s="10" customFormat="1" ht="14.25" x14ac:dyDescent="0.2">
      <c r="A111" s="1" t="s">
        <v>65</v>
      </c>
      <c r="B111" s="1">
        <v>10</v>
      </c>
      <c r="D111"/>
    </row>
    <row r="112" spans="1:4" s="10" customFormat="1" ht="14.25" x14ac:dyDescent="0.2">
      <c r="A112" s="1" t="s">
        <v>66</v>
      </c>
      <c r="B112" s="1">
        <v>1</v>
      </c>
      <c r="D112"/>
    </row>
    <row r="113" spans="1:4" s="10" customFormat="1" ht="14.25" x14ac:dyDescent="0.2">
      <c r="A113" s="1" t="s">
        <v>182</v>
      </c>
      <c r="B113" s="1">
        <v>32</v>
      </c>
      <c r="D113"/>
    </row>
    <row r="114" spans="1:4" s="10" customFormat="1" ht="14.25" x14ac:dyDescent="0.2">
      <c r="A114" s="1" t="s">
        <v>183</v>
      </c>
      <c r="B114" s="1">
        <v>14</v>
      </c>
      <c r="D114"/>
    </row>
    <row r="115" spans="1:4" s="10" customFormat="1" ht="14.25" x14ac:dyDescent="0.2">
      <c r="A115" s="1" t="s">
        <v>184</v>
      </c>
      <c r="B115" s="1">
        <v>2</v>
      </c>
      <c r="D115"/>
    </row>
    <row r="116" spans="1:4" s="10" customFormat="1" ht="14.25" x14ac:dyDescent="0.2">
      <c r="A116" s="1" t="s">
        <v>185</v>
      </c>
      <c r="B116" s="1">
        <v>1</v>
      </c>
      <c r="D116"/>
    </row>
    <row r="117" spans="1:4" s="10" customFormat="1" ht="14.25" x14ac:dyDescent="0.2">
      <c r="A117" s="1" t="s">
        <v>186</v>
      </c>
      <c r="B117" s="1">
        <v>104</v>
      </c>
      <c r="D117"/>
    </row>
    <row r="118" spans="1:4" s="10" customFormat="1" ht="14.25" x14ac:dyDescent="0.2">
      <c r="A118" s="1" t="s">
        <v>193</v>
      </c>
      <c r="B118" s="1">
        <v>97</v>
      </c>
      <c r="D118"/>
    </row>
    <row r="119" spans="1:4" s="10" customFormat="1" ht="14.25" x14ac:dyDescent="0.2">
      <c r="A119" s="1" t="s">
        <v>174</v>
      </c>
      <c r="B119" s="1">
        <v>4</v>
      </c>
      <c r="D119"/>
    </row>
    <row r="120" spans="1:4" s="10" customFormat="1" ht="14.25" x14ac:dyDescent="0.2">
      <c r="A120" s="1"/>
      <c r="B120" s="1"/>
      <c r="D120"/>
    </row>
    <row r="121" spans="1:4" s="10" customFormat="1" ht="14.25" x14ac:dyDescent="0.2">
      <c r="A121" s="7" t="s">
        <v>214</v>
      </c>
      <c r="B121" s="29">
        <f>SUM(B122:B140)</f>
        <v>857</v>
      </c>
      <c r="D121"/>
    </row>
    <row r="122" spans="1:4" s="10" customFormat="1" ht="14.25" x14ac:dyDescent="0.2">
      <c r="A122" s="1" t="s">
        <v>67</v>
      </c>
      <c r="B122" s="1">
        <v>44</v>
      </c>
      <c r="D122"/>
    </row>
    <row r="123" spans="1:4" s="10" customFormat="1" ht="14.25" x14ac:dyDescent="0.2">
      <c r="A123" s="1" t="s">
        <v>68</v>
      </c>
      <c r="B123" s="1">
        <v>210</v>
      </c>
      <c r="D123"/>
    </row>
    <row r="124" spans="1:4" s="10" customFormat="1" ht="14.25" x14ac:dyDescent="0.2">
      <c r="A124" s="1" t="s">
        <v>69</v>
      </c>
      <c r="B124" s="1">
        <v>238</v>
      </c>
      <c r="D124"/>
    </row>
    <row r="125" spans="1:4" s="10" customFormat="1" ht="14.25" x14ac:dyDescent="0.2">
      <c r="A125" s="1" t="s">
        <v>70</v>
      </c>
      <c r="B125" s="1">
        <v>28</v>
      </c>
      <c r="D125"/>
    </row>
    <row r="126" spans="1:4" s="10" customFormat="1" ht="14.25" x14ac:dyDescent="0.2">
      <c r="A126" s="1" t="s">
        <v>71</v>
      </c>
      <c r="B126" s="1">
        <v>9</v>
      </c>
      <c r="D126"/>
    </row>
    <row r="127" spans="1:4" s="10" customFormat="1" ht="14.25" x14ac:dyDescent="0.2">
      <c r="A127" s="1" t="s">
        <v>72</v>
      </c>
      <c r="B127" s="1">
        <v>39</v>
      </c>
      <c r="D127"/>
    </row>
    <row r="128" spans="1:4" s="10" customFormat="1" ht="14.25" x14ac:dyDescent="0.2">
      <c r="A128" s="1" t="s">
        <v>73</v>
      </c>
      <c r="B128" s="1">
        <v>1</v>
      </c>
      <c r="D128"/>
    </row>
    <row r="129" spans="1:4" s="10" customFormat="1" ht="14.25" x14ac:dyDescent="0.2">
      <c r="A129" s="1" t="s">
        <v>74</v>
      </c>
      <c r="B129" s="1">
        <v>65</v>
      </c>
      <c r="D129"/>
    </row>
    <row r="130" spans="1:4" s="10" customFormat="1" ht="14.25" x14ac:dyDescent="0.2">
      <c r="A130" s="1" t="s">
        <v>115</v>
      </c>
      <c r="B130" s="1">
        <v>5</v>
      </c>
      <c r="D130"/>
    </row>
    <row r="131" spans="1:4" s="10" customFormat="1" ht="14.25" x14ac:dyDescent="0.2">
      <c r="A131" s="1" t="s">
        <v>116</v>
      </c>
      <c r="B131" s="1">
        <v>2</v>
      </c>
      <c r="D131"/>
    </row>
    <row r="132" spans="1:4" s="10" customFormat="1" ht="14.25" x14ac:dyDescent="0.2">
      <c r="A132" s="1" t="s">
        <v>125</v>
      </c>
      <c r="B132" s="1">
        <v>32</v>
      </c>
      <c r="D132"/>
    </row>
    <row r="133" spans="1:4" s="10" customFormat="1" ht="14.25" x14ac:dyDescent="0.2">
      <c r="A133" s="1" t="s">
        <v>166</v>
      </c>
      <c r="B133" s="1">
        <v>2</v>
      </c>
      <c r="D133"/>
    </row>
    <row r="134" spans="1:4" s="10" customFormat="1" ht="14.25" x14ac:dyDescent="0.2">
      <c r="A134" s="1" t="s">
        <v>167</v>
      </c>
      <c r="B134" s="1">
        <v>1</v>
      </c>
      <c r="D134"/>
    </row>
    <row r="135" spans="1:4" s="10" customFormat="1" ht="14.25" x14ac:dyDescent="0.2">
      <c r="A135" s="1" t="s">
        <v>170</v>
      </c>
      <c r="B135" s="1">
        <v>11</v>
      </c>
      <c r="D135"/>
    </row>
    <row r="136" spans="1:4" s="10" customFormat="1" ht="14.25" x14ac:dyDescent="0.2">
      <c r="A136" s="1" t="s">
        <v>171</v>
      </c>
      <c r="B136" s="1">
        <v>13</v>
      </c>
      <c r="D136"/>
    </row>
    <row r="137" spans="1:4" s="10" customFormat="1" ht="14.25" x14ac:dyDescent="0.2">
      <c r="A137" s="2" t="s">
        <v>6</v>
      </c>
      <c r="B137" s="2">
        <v>30</v>
      </c>
      <c r="D137"/>
    </row>
    <row r="138" spans="1:4" s="10" customFormat="1" ht="14.25" x14ac:dyDescent="0.2">
      <c r="A138" s="2" t="s">
        <v>7</v>
      </c>
      <c r="B138" s="2">
        <v>107</v>
      </c>
      <c r="D138"/>
    </row>
    <row r="139" spans="1:4" s="10" customFormat="1" ht="14.25" x14ac:dyDescent="0.2">
      <c r="A139" s="2" t="s">
        <v>9</v>
      </c>
      <c r="B139" s="2">
        <v>14</v>
      </c>
      <c r="D139"/>
    </row>
    <row r="140" spans="1:4" s="10" customFormat="1" ht="14.25" x14ac:dyDescent="0.2">
      <c r="A140" s="2" t="s">
        <v>10</v>
      </c>
      <c r="B140" s="2">
        <v>6</v>
      </c>
      <c r="D140"/>
    </row>
    <row r="141" spans="1:4" s="10" customFormat="1" ht="14.25" x14ac:dyDescent="0.2">
      <c r="A141" s="1"/>
      <c r="B141" s="1"/>
      <c r="D141"/>
    </row>
    <row r="142" spans="1:4" s="10" customFormat="1" ht="14.25" x14ac:dyDescent="0.2">
      <c r="A142" s="7" t="s">
        <v>215</v>
      </c>
      <c r="B142" s="29">
        <f>SUM(B143:B156)</f>
        <v>113</v>
      </c>
      <c r="D142"/>
    </row>
    <row r="143" spans="1:4" s="10" customFormat="1" ht="14.25" x14ac:dyDescent="0.2">
      <c r="A143" s="1" t="s">
        <v>75</v>
      </c>
      <c r="B143" s="1">
        <v>3</v>
      </c>
      <c r="D143"/>
    </row>
    <row r="144" spans="1:4" s="10" customFormat="1" ht="14.25" x14ac:dyDescent="0.2">
      <c r="A144" s="1" t="s">
        <v>106</v>
      </c>
      <c r="B144" s="1">
        <v>2</v>
      </c>
      <c r="D144"/>
    </row>
    <row r="145" spans="1:4" s="10" customFormat="1" ht="14.25" x14ac:dyDescent="0.2">
      <c r="A145" s="1" t="s">
        <v>107</v>
      </c>
      <c r="B145" s="1">
        <v>1</v>
      </c>
      <c r="D145"/>
    </row>
    <row r="146" spans="1:4" s="10" customFormat="1" ht="14.25" x14ac:dyDescent="0.2">
      <c r="A146" s="1" t="s">
        <v>108</v>
      </c>
      <c r="B146" s="1">
        <v>7</v>
      </c>
      <c r="D146"/>
    </row>
    <row r="147" spans="1:4" s="10" customFormat="1" ht="14.25" x14ac:dyDescent="0.2">
      <c r="A147" s="1" t="s">
        <v>109</v>
      </c>
      <c r="B147" s="1">
        <v>7</v>
      </c>
      <c r="D147"/>
    </row>
    <row r="148" spans="1:4" s="10" customFormat="1" ht="14.25" x14ac:dyDescent="0.2">
      <c r="A148" s="1" t="s">
        <v>110</v>
      </c>
      <c r="B148" s="1">
        <v>6</v>
      </c>
      <c r="D148"/>
    </row>
    <row r="149" spans="1:4" s="10" customFormat="1" ht="14.25" x14ac:dyDescent="0.2">
      <c r="A149" s="1" t="s">
        <v>118</v>
      </c>
      <c r="B149" s="1">
        <v>4</v>
      </c>
      <c r="D149"/>
    </row>
    <row r="150" spans="1:4" s="10" customFormat="1" ht="14.25" x14ac:dyDescent="0.2">
      <c r="A150" s="1" t="s">
        <v>119</v>
      </c>
      <c r="B150" s="1">
        <v>1</v>
      </c>
      <c r="D150"/>
    </row>
    <row r="151" spans="1:4" s="10" customFormat="1" ht="14.25" x14ac:dyDescent="0.2">
      <c r="A151" s="1" t="s">
        <v>120</v>
      </c>
      <c r="B151" s="1">
        <v>13</v>
      </c>
      <c r="D151"/>
    </row>
    <row r="152" spans="1:4" s="10" customFormat="1" ht="14.25" x14ac:dyDescent="0.2">
      <c r="A152" s="1" t="s">
        <v>121</v>
      </c>
      <c r="B152" s="1">
        <v>14</v>
      </c>
      <c r="D152"/>
    </row>
    <row r="153" spans="1:4" s="10" customFormat="1" ht="14.25" x14ac:dyDescent="0.2">
      <c r="A153" s="1" t="s">
        <v>131</v>
      </c>
      <c r="B153" s="1">
        <v>34</v>
      </c>
      <c r="D153"/>
    </row>
    <row r="154" spans="1:4" s="10" customFormat="1" ht="14.25" x14ac:dyDescent="0.2">
      <c r="A154" s="1" t="s">
        <v>132</v>
      </c>
      <c r="B154" s="1">
        <v>18</v>
      </c>
      <c r="D154"/>
    </row>
    <row r="155" spans="1:4" s="10" customFormat="1" ht="14.25" x14ac:dyDescent="0.2">
      <c r="A155" s="2" t="s">
        <v>20</v>
      </c>
      <c r="B155" s="2">
        <v>2</v>
      </c>
      <c r="D155"/>
    </row>
    <row r="156" spans="1:4" s="10" customFormat="1" ht="14.25" x14ac:dyDescent="0.2">
      <c r="A156" s="2" t="s">
        <v>21</v>
      </c>
      <c r="B156" s="2">
        <v>1</v>
      </c>
      <c r="D156"/>
    </row>
    <row r="157" spans="1:4" s="10" customFormat="1" ht="14.25" x14ac:dyDescent="0.2">
      <c r="A157" s="1"/>
      <c r="B157" s="1"/>
      <c r="D157"/>
    </row>
    <row r="158" spans="1:4" s="10" customFormat="1" ht="14.25" x14ac:dyDescent="0.2">
      <c r="A158" s="7" t="s">
        <v>223</v>
      </c>
      <c r="B158" s="29">
        <f>SUM(B159)</f>
        <v>705</v>
      </c>
      <c r="D158"/>
    </row>
    <row r="159" spans="1:4" s="10" customFormat="1" ht="14.25" x14ac:dyDescent="0.2">
      <c r="A159" s="1" t="s">
        <v>126</v>
      </c>
      <c r="B159" s="1">
        <v>705</v>
      </c>
      <c r="D159"/>
    </row>
    <row r="160" spans="1:4" s="10" customFormat="1" ht="14.25" x14ac:dyDescent="0.2">
      <c r="A160" s="1"/>
      <c r="B160" s="1"/>
      <c r="D160"/>
    </row>
    <row r="161" spans="1:4" s="10" customFormat="1" ht="14.25" x14ac:dyDescent="0.2">
      <c r="A161" s="7" t="s">
        <v>219</v>
      </c>
      <c r="B161" s="29">
        <f>SUM(B162:B166)</f>
        <v>54</v>
      </c>
      <c r="D161"/>
    </row>
    <row r="162" spans="1:4" s="10" customFormat="1" ht="14.25" x14ac:dyDescent="0.2">
      <c r="A162" s="1" t="s">
        <v>111</v>
      </c>
      <c r="B162" s="1">
        <v>25</v>
      </c>
      <c r="D162"/>
    </row>
    <row r="163" spans="1:4" s="10" customFormat="1" ht="14.25" x14ac:dyDescent="0.2">
      <c r="A163" s="1" t="s">
        <v>112</v>
      </c>
      <c r="B163" s="1">
        <v>2</v>
      </c>
      <c r="D163"/>
    </row>
    <row r="164" spans="1:4" s="10" customFormat="1" ht="14.25" x14ac:dyDescent="0.2">
      <c r="A164" s="1" t="s">
        <v>113</v>
      </c>
      <c r="B164" s="1">
        <v>13</v>
      </c>
      <c r="D164"/>
    </row>
    <row r="165" spans="1:4" s="10" customFormat="1" ht="14.25" x14ac:dyDescent="0.2">
      <c r="A165" s="1" t="s">
        <v>114</v>
      </c>
      <c r="B165" s="1">
        <v>12</v>
      </c>
      <c r="D165"/>
    </row>
    <row r="166" spans="1:4" s="10" customFormat="1" ht="14.25" x14ac:dyDescent="0.2">
      <c r="A166" s="1" t="s">
        <v>207</v>
      </c>
      <c r="B166" s="1">
        <v>2</v>
      </c>
      <c r="D166"/>
    </row>
    <row r="167" spans="1:4" s="10" customFormat="1" ht="14.25" x14ac:dyDescent="0.2">
      <c r="A167" s="1"/>
      <c r="B167" s="1"/>
      <c r="D167"/>
    </row>
    <row r="168" spans="1:4" s="10" customFormat="1" ht="14.25" x14ac:dyDescent="0.2">
      <c r="A168" s="7" t="s">
        <v>220</v>
      </c>
      <c r="B168" s="29">
        <f>SUM(B169:B179)</f>
        <v>99</v>
      </c>
      <c r="D168"/>
    </row>
    <row r="169" spans="1:4" s="10" customFormat="1" ht="14.25" x14ac:dyDescent="0.2">
      <c r="A169" s="1" t="s">
        <v>76</v>
      </c>
      <c r="B169" s="1">
        <v>27</v>
      </c>
      <c r="D169"/>
    </row>
    <row r="170" spans="1:4" s="10" customFormat="1" ht="14.25" x14ac:dyDescent="0.2">
      <c r="A170" s="1" t="s">
        <v>77</v>
      </c>
      <c r="B170" s="1">
        <v>26</v>
      </c>
      <c r="D170"/>
    </row>
    <row r="171" spans="1:4" s="10" customFormat="1" ht="14.25" x14ac:dyDescent="0.2">
      <c r="A171" s="1" t="s">
        <v>123</v>
      </c>
      <c r="B171" s="1">
        <v>1</v>
      </c>
      <c r="D171"/>
    </row>
    <row r="172" spans="1:4" s="10" customFormat="1" ht="14.25" x14ac:dyDescent="0.2">
      <c r="A172" s="1" t="s">
        <v>124</v>
      </c>
      <c r="B172" s="1">
        <v>1</v>
      </c>
      <c r="D172"/>
    </row>
    <row r="173" spans="1:4" s="10" customFormat="1" ht="14.25" x14ac:dyDescent="0.2">
      <c r="A173" s="1" t="s">
        <v>128</v>
      </c>
      <c r="B173" s="1">
        <v>29</v>
      </c>
      <c r="D173"/>
    </row>
    <row r="174" spans="1:4" s="10" customFormat="1" ht="14.25" x14ac:dyDescent="0.2">
      <c r="A174" s="1" t="s">
        <v>151</v>
      </c>
      <c r="B174" s="1">
        <v>1</v>
      </c>
      <c r="D174"/>
    </row>
    <row r="175" spans="1:4" s="10" customFormat="1" ht="14.25" x14ac:dyDescent="0.2">
      <c r="A175" s="1" t="s">
        <v>169</v>
      </c>
      <c r="B175" s="1">
        <v>1</v>
      </c>
      <c r="D175"/>
    </row>
    <row r="176" spans="1:4" s="10" customFormat="1" ht="14.25" x14ac:dyDescent="0.2">
      <c r="A176" s="1" t="s">
        <v>211</v>
      </c>
      <c r="B176" s="1">
        <v>3</v>
      </c>
      <c r="D176"/>
    </row>
    <row r="177" spans="1:4" s="10" customFormat="1" ht="14.25" x14ac:dyDescent="0.2">
      <c r="A177" s="1" t="s">
        <v>163</v>
      </c>
      <c r="B177" s="1">
        <v>5</v>
      </c>
      <c r="D177"/>
    </row>
    <row r="178" spans="1:4" s="10" customFormat="1" ht="14.25" x14ac:dyDescent="0.2">
      <c r="A178" s="1" t="s">
        <v>208</v>
      </c>
      <c r="B178" s="1">
        <v>3</v>
      </c>
      <c r="D178"/>
    </row>
    <row r="179" spans="1:4" s="10" customFormat="1" ht="14.25" x14ac:dyDescent="0.2">
      <c r="A179" s="1" t="s">
        <v>172</v>
      </c>
      <c r="B179" s="1">
        <v>2</v>
      </c>
      <c r="D179"/>
    </row>
    <row r="180" spans="1:4" s="10" customFormat="1" ht="14.25" x14ac:dyDescent="0.2">
      <c r="A180" s="1"/>
      <c r="B180" s="1"/>
      <c r="D180"/>
    </row>
    <row r="181" spans="1:4" s="10" customFormat="1" ht="14.25" x14ac:dyDescent="0.2">
      <c r="A181" s="7" t="s">
        <v>216</v>
      </c>
      <c r="B181" s="29">
        <f>SUM(B182:B190)</f>
        <v>796</v>
      </c>
      <c r="D181"/>
    </row>
    <row r="182" spans="1:4" s="10" customFormat="1" ht="14.25" x14ac:dyDescent="0.2">
      <c r="A182" s="1" t="s">
        <v>127</v>
      </c>
      <c r="B182" s="1">
        <v>101</v>
      </c>
      <c r="D182"/>
    </row>
    <row r="183" spans="1:4" s="10" customFormat="1" ht="14.25" x14ac:dyDescent="0.2">
      <c r="A183" s="1" t="s">
        <v>147</v>
      </c>
      <c r="B183" s="1">
        <v>139</v>
      </c>
      <c r="D183"/>
    </row>
    <row r="184" spans="1:4" s="10" customFormat="1" ht="14.25" x14ac:dyDescent="0.2">
      <c r="A184" s="1" t="s">
        <v>148</v>
      </c>
      <c r="B184" s="1">
        <v>222</v>
      </c>
      <c r="D184"/>
    </row>
    <row r="185" spans="1:4" s="10" customFormat="1" ht="14.25" x14ac:dyDescent="0.2">
      <c r="A185" s="1" t="s">
        <v>149</v>
      </c>
      <c r="B185" s="1">
        <v>133</v>
      </c>
      <c r="D185"/>
    </row>
    <row r="186" spans="1:4" s="10" customFormat="1" ht="14.25" x14ac:dyDescent="0.2">
      <c r="A186" s="1" t="s">
        <v>150</v>
      </c>
      <c r="B186" s="1">
        <v>50</v>
      </c>
      <c r="D186"/>
    </row>
    <row r="187" spans="1:4" s="10" customFormat="1" ht="14.25" x14ac:dyDescent="0.2">
      <c r="A187" s="1" t="s">
        <v>122</v>
      </c>
      <c r="B187" s="1">
        <v>16</v>
      </c>
      <c r="D187"/>
    </row>
    <row r="188" spans="1:4" s="10" customFormat="1" ht="14.25" x14ac:dyDescent="0.2">
      <c r="A188" s="1" t="s">
        <v>173</v>
      </c>
      <c r="B188" s="1">
        <v>2</v>
      </c>
      <c r="D188"/>
    </row>
    <row r="189" spans="1:4" s="10" customFormat="1" ht="14.25" x14ac:dyDescent="0.2">
      <c r="A189" s="1" t="s">
        <v>175</v>
      </c>
      <c r="B189" s="1">
        <v>131</v>
      </c>
      <c r="D189"/>
    </row>
    <row r="190" spans="1:4" s="10" customFormat="1" ht="14.25" x14ac:dyDescent="0.2">
      <c r="A190" s="1" t="s">
        <v>176</v>
      </c>
      <c r="B190" s="1">
        <v>2</v>
      </c>
      <c r="D190"/>
    </row>
    <row r="191" spans="1:4" s="10" customFormat="1" x14ac:dyDescent="0.2">
      <c r="D191"/>
    </row>
    <row r="192" spans="1:4" s="10" customFormat="1" ht="14.25" x14ac:dyDescent="0.2">
      <c r="A192" s="7" t="s">
        <v>217</v>
      </c>
      <c r="B192" s="29">
        <f>SUM(B193:B208)</f>
        <v>650</v>
      </c>
      <c r="D192"/>
    </row>
    <row r="193" spans="1:4" s="10" customFormat="1" ht="14.25" x14ac:dyDescent="0.2">
      <c r="A193" s="1" t="s">
        <v>152</v>
      </c>
      <c r="B193" s="1">
        <v>44</v>
      </c>
      <c r="D193"/>
    </row>
    <row r="194" spans="1:4" s="10" customFormat="1" ht="14.25" x14ac:dyDescent="0.2">
      <c r="A194" s="1" t="s">
        <v>153</v>
      </c>
      <c r="B194" s="1">
        <v>103</v>
      </c>
      <c r="D194"/>
    </row>
    <row r="195" spans="1:4" s="10" customFormat="1" ht="14.25" x14ac:dyDescent="0.2">
      <c r="A195" s="1" t="s">
        <v>154</v>
      </c>
      <c r="B195" s="1">
        <v>18</v>
      </c>
      <c r="D195"/>
    </row>
    <row r="196" spans="1:4" s="10" customFormat="1" ht="14.25" x14ac:dyDescent="0.2">
      <c r="A196" s="1" t="s">
        <v>155</v>
      </c>
      <c r="B196" s="1">
        <v>30</v>
      </c>
      <c r="D196"/>
    </row>
    <row r="197" spans="1:4" s="10" customFormat="1" ht="14.25" x14ac:dyDescent="0.2">
      <c r="A197" s="1" t="s">
        <v>156</v>
      </c>
      <c r="B197" s="1">
        <v>15</v>
      </c>
      <c r="D197"/>
    </row>
    <row r="198" spans="1:4" s="10" customFormat="1" ht="14.25" x14ac:dyDescent="0.2">
      <c r="A198" s="1" t="s">
        <v>157</v>
      </c>
      <c r="B198" s="1">
        <v>44</v>
      </c>
      <c r="D198"/>
    </row>
    <row r="199" spans="1:4" s="10" customFormat="1" ht="14.25" x14ac:dyDescent="0.2">
      <c r="A199" s="1" t="s">
        <v>158</v>
      </c>
      <c r="B199" s="1">
        <v>105</v>
      </c>
      <c r="D199"/>
    </row>
    <row r="200" spans="1:4" s="10" customFormat="1" ht="14.25" x14ac:dyDescent="0.2">
      <c r="A200" s="1" t="s">
        <v>159</v>
      </c>
      <c r="B200" s="1">
        <v>9</v>
      </c>
      <c r="D200"/>
    </row>
    <row r="201" spans="1:4" s="10" customFormat="1" ht="14.25" x14ac:dyDescent="0.2">
      <c r="A201" s="1" t="s">
        <v>160</v>
      </c>
      <c r="B201" s="1">
        <v>17</v>
      </c>
      <c r="D201"/>
    </row>
    <row r="202" spans="1:4" s="10" customFormat="1" ht="14.25" x14ac:dyDescent="0.2">
      <c r="A202" s="1" t="s">
        <v>161</v>
      </c>
      <c r="B202" s="1">
        <v>93</v>
      </c>
      <c r="D202"/>
    </row>
    <row r="203" spans="1:4" s="10" customFormat="1" ht="14.25" x14ac:dyDescent="0.2">
      <c r="A203" s="1" t="s">
        <v>162</v>
      </c>
      <c r="B203" s="1">
        <v>14</v>
      </c>
      <c r="D203"/>
    </row>
    <row r="204" spans="1:4" s="10" customFormat="1" ht="14.25" x14ac:dyDescent="0.2">
      <c r="A204" s="1" t="s">
        <v>168</v>
      </c>
      <c r="B204" s="1">
        <v>9</v>
      </c>
      <c r="D204"/>
    </row>
    <row r="205" spans="1:4" s="10" customFormat="1" ht="14.25" x14ac:dyDescent="0.2">
      <c r="A205" s="1" t="s">
        <v>117</v>
      </c>
      <c r="B205" s="1">
        <v>66</v>
      </c>
      <c r="D205"/>
    </row>
    <row r="206" spans="1:4" s="10" customFormat="1" ht="14.25" x14ac:dyDescent="0.2">
      <c r="A206" s="1" t="s">
        <v>181</v>
      </c>
      <c r="B206" s="1">
        <v>63</v>
      </c>
      <c r="D206"/>
    </row>
    <row r="207" spans="1:4" s="10" customFormat="1" ht="14.25" x14ac:dyDescent="0.2">
      <c r="A207" s="2" t="s">
        <v>22</v>
      </c>
      <c r="B207" s="2">
        <v>19</v>
      </c>
      <c r="D207"/>
    </row>
    <row r="208" spans="1:4" s="10" customFormat="1" ht="14.25" x14ac:dyDescent="0.2">
      <c r="A208" s="2" t="s">
        <v>36</v>
      </c>
      <c r="B208" s="2">
        <v>1</v>
      </c>
      <c r="D208"/>
    </row>
    <row r="209" spans="1:4" s="30" customFormat="1" ht="14.25" x14ac:dyDescent="0.2">
      <c r="A209" s="1"/>
      <c r="B209" s="1"/>
      <c r="D209" s="16"/>
    </row>
    <row r="210" spans="1:4" s="10" customFormat="1" ht="14.25" x14ac:dyDescent="0.2">
      <c r="A210" s="7" t="s">
        <v>221</v>
      </c>
      <c r="B210" s="29">
        <f>SUM(B211:B212)</f>
        <v>34</v>
      </c>
      <c r="D210"/>
    </row>
    <row r="211" spans="1:4" s="10" customFormat="1" ht="14.25" x14ac:dyDescent="0.2">
      <c r="A211" s="1" t="s">
        <v>164</v>
      </c>
      <c r="B211" s="1">
        <v>32</v>
      </c>
      <c r="D211"/>
    </row>
    <row r="212" spans="1:4" s="10" customFormat="1" ht="14.25" x14ac:dyDescent="0.2">
      <c r="A212" s="1" t="s">
        <v>165</v>
      </c>
      <c r="B212" s="1">
        <v>2</v>
      </c>
      <c r="D212"/>
    </row>
    <row r="213" spans="1:4" s="10" customFormat="1" x14ac:dyDescent="0.2">
      <c r="D213"/>
    </row>
    <row r="214" spans="1:4" s="10" customFormat="1" ht="14.25" x14ac:dyDescent="0.2">
      <c r="A214" s="7" t="s">
        <v>222</v>
      </c>
      <c r="B214" s="29">
        <f>SUM(B215:B233)</f>
        <v>886</v>
      </c>
      <c r="D214"/>
    </row>
    <row r="215" spans="1:4" s="10" customFormat="1" ht="14.25" x14ac:dyDescent="0.2">
      <c r="A215" s="1" t="s">
        <v>129</v>
      </c>
      <c r="B215" s="1">
        <v>425</v>
      </c>
      <c r="D215"/>
    </row>
    <row r="216" spans="1:4" s="10" customFormat="1" ht="14.25" x14ac:dyDescent="0.2">
      <c r="A216" s="1" t="s">
        <v>130</v>
      </c>
      <c r="B216" s="1">
        <v>2</v>
      </c>
      <c r="D216"/>
    </row>
    <row r="217" spans="1:4" s="10" customFormat="1" ht="14.25" x14ac:dyDescent="0.2">
      <c r="A217" s="1" t="s">
        <v>177</v>
      </c>
      <c r="B217" s="1">
        <v>10</v>
      </c>
      <c r="D217"/>
    </row>
    <row r="218" spans="1:4" s="10" customFormat="1" ht="14.25" x14ac:dyDescent="0.2">
      <c r="A218" s="1" t="s">
        <v>178</v>
      </c>
      <c r="B218" s="1">
        <v>1</v>
      </c>
      <c r="D218"/>
    </row>
    <row r="219" spans="1:4" s="10" customFormat="1" ht="14.25" x14ac:dyDescent="0.2">
      <c r="A219" s="1" t="s">
        <v>179</v>
      </c>
      <c r="B219" s="1">
        <v>4</v>
      </c>
      <c r="D219"/>
    </row>
    <row r="220" spans="1:4" s="10" customFormat="1" ht="14.25" x14ac:dyDescent="0.2">
      <c r="A220" s="1" t="s">
        <v>180</v>
      </c>
      <c r="B220" s="1">
        <v>4</v>
      </c>
      <c r="D220"/>
    </row>
    <row r="221" spans="1:4" s="10" customFormat="1" ht="14.25" x14ac:dyDescent="0.2">
      <c r="A221" s="1" t="s">
        <v>187</v>
      </c>
      <c r="B221" s="1">
        <v>8</v>
      </c>
      <c r="D221"/>
    </row>
    <row r="222" spans="1:4" s="10" customFormat="1" ht="14.25" x14ac:dyDescent="0.2">
      <c r="A222" s="1" t="s">
        <v>188</v>
      </c>
      <c r="B222" s="1">
        <v>105</v>
      </c>
      <c r="D222"/>
    </row>
    <row r="223" spans="1:4" s="10" customFormat="1" ht="14.25" x14ac:dyDescent="0.2">
      <c r="A223" s="1" t="s">
        <v>189</v>
      </c>
      <c r="B223" s="1">
        <v>6</v>
      </c>
      <c r="D223"/>
    </row>
    <row r="224" spans="1:4" s="10" customFormat="1" ht="14.25" x14ac:dyDescent="0.2">
      <c r="A224" s="1" t="s">
        <v>190</v>
      </c>
      <c r="B224" s="1">
        <v>13</v>
      </c>
      <c r="D224"/>
    </row>
    <row r="225" spans="1:4" s="10" customFormat="1" ht="14.25" x14ac:dyDescent="0.2">
      <c r="A225" s="1" t="s">
        <v>191</v>
      </c>
      <c r="B225" s="1">
        <v>10</v>
      </c>
      <c r="D225"/>
    </row>
    <row r="226" spans="1:4" s="10" customFormat="1" ht="14.25" x14ac:dyDescent="0.2">
      <c r="A226" s="1" t="s">
        <v>192</v>
      </c>
      <c r="B226" s="1">
        <v>99</v>
      </c>
      <c r="D226"/>
    </row>
    <row r="227" spans="1:4" s="10" customFormat="1" ht="14.25" x14ac:dyDescent="0.2">
      <c r="A227" s="1" t="s">
        <v>194</v>
      </c>
      <c r="B227" s="1">
        <v>3</v>
      </c>
      <c r="D227"/>
    </row>
    <row r="228" spans="1:4" s="10" customFormat="1" ht="14.25" x14ac:dyDescent="0.2">
      <c r="A228" s="1" t="s">
        <v>195</v>
      </c>
      <c r="B228" s="1">
        <v>1</v>
      </c>
      <c r="D228"/>
    </row>
    <row r="229" spans="1:4" s="10" customFormat="1" ht="14.25" x14ac:dyDescent="0.2">
      <c r="A229" s="1" t="s">
        <v>196</v>
      </c>
      <c r="B229" s="1">
        <v>3</v>
      </c>
      <c r="D229"/>
    </row>
    <row r="230" spans="1:4" s="10" customFormat="1" ht="14.25" x14ac:dyDescent="0.2">
      <c r="A230" s="1" t="s">
        <v>197</v>
      </c>
      <c r="B230" s="1">
        <v>1</v>
      </c>
      <c r="D230"/>
    </row>
    <row r="231" spans="1:4" s="10" customFormat="1" ht="14.25" x14ac:dyDescent="0.2">
      <c r="A231" s="1" t="s">
        <v>198</v>
      </c>
      <c r="B231" s="1">
        <v>28</v>
      </c>
      <c r="D231"/>
    </row>
    <row r="232" spans="1:4" s="10" customFormat="1" ht="14.25" x14ac:dyDescent="0.2">
      <c r="A232" s="1" t="s">
        <v>199</v>
      </c>
      <c r="B232" s="1">
        <v>156</v>
      </c>
      <c r="D232"/>
    </row>
    <row r="233" spans="1:4" s="10" customFormat="1" ht="14.25" x14ac:dyDescent="0.2">
      <c r="A233" s="1" t="s">
        <v>200</v>
      </c>
      <c r="B233" s="1">
        <v>7</v>
      </c>
      <c r="D233"/>
    </row>
    <row r="234" spans="1:4" s="10" customFormat="1" ht="14.25" x14ac:dyDescent="0.2">
      <c r="A234" s="1"/>
      <c r="B234" s="1"/>
      <c r="D234"/>
    </row>
    <row r="235" spans="1:4" s="10" customFormat="1" ht="14.25" x14ac:dyDescent="0.2">
      <c r="A235" s="7" t="s">
        <v>218</v>
      </c>
      <c r="B235" s="29">
        <f>SUM(B236:B241)</f>
        <v>209</v>
      </c>
      <c r="D235"/>
    </row>
    <row r="236" spans="1:4" s="10" customFormat="1" ht="14.25" x14ac:dyDescent="0.2">
      <c r="A236" s="1" t="s">
        <v>201</v>
      </c>
      <c r="B236" s="1">
        <v>76</v>
      </c>
      <c r="D236"/>
    </row>
    <row r="237" spans="1:4" s="10" customFormat="1" ht="14.25" x14ac:dyDescent="0.2">
      <c r="A237" s="1" t="s">
        <v>202</v>
      </c>
      <c r="B237" s="1">
        <v>2</v>
      </c>
      <c r="D237"/>
    </row>
    <row r="238" spans="1:4" s="10" customFormat="1" ht="14.25" x14ac:dyDescent="0.2">
      <c r="A238" s="1" t="s">
        <v>203</v>
      </c>
      <c r="B238" s="1">
        <v>16</v>
      </c>
      <c r="D238"/>
    </row>
    <row r="239" spans="1:4" s="10" customFormat="1" ht="14.25" x14ac:dyDescent="0.2">
      <c r="A239" s="1" t="s">
        <v>204</v>
      </c>
      <c r="B239" s="1">
        <v>93</v>
      </c>
      <c r="D239"/>
    </row>
    <row r="240" spans="1:4" s="10" customFormat="1" ht="14.25" x14ac:dyDescent="0.2">
      <c r="A240" s="1" t="s">
        <v>205</v>
      </c>
      <c r="B240" s="1">
        <v>19</v>
      </c>
      <c r="D240"/>
    </row>
    <row r="241" spans="1:4" s="10" customFormat="1" ht="14.25" x14ac:dyDescent="0.2">
      <c r="A241" s="1" t="s">
        <v>206</v>
      </c>
      <c r="B241" s="1">
        <v>3</v>
      </c>
      <c r="D241"/>
    </row>
    <row r="242" spans="1:4" s="10" customFormat="1" x14ac:dyDescent="0.2">
      <c r="D242"/>
    </row>
    <row r="243" spans="1:4" s="10" customFormat="1" x14ac:dyDescent="0.2">
      <c r="D243"/>
    </row>
    <row r="244" spans="1:4" s="10" customFormat="1" x14ac:dyDescent="0.2">
      <c r="D244"/>
    </row>
  </sheetData>
  <pageMargins left="0.75" right="0.75" top="1" bottom="1" header="0.5" footer="0.5"/>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788E7C-3176-4014-A321-648DB471CB3D}">
  <dimension ref="A1:H244"/>
  <sheetViews>
    <sheetView zoomScale="80" zoomScaleNormal="80" workbookViewId="0">
      <pane ySplit="1" topLeftCell="A110" activePane="bottomLeft" state="frozen"/>
      <selection pane="bottomLeft" activeCell="A115" sqref="A115"/>
    </sheetView>
  </sheetViews>
  <sheetFormatPr defaultRowHeight="12.75" x14ac:dyDescent="0.2"/>
  <cols>
    <col min="1" max="1" width="94.42578125" customWidth="1"/>
    <col min="2" max="2" width="22.140625" customWidth="1"/>
    <col min="3" max="3" width="8.7109375" style="10"/>
    <col min="4" max="4" width="93.28515625" customWidth="1"/>
    <col min="7" max="7" width="62.140625" bestFit="1" customWidth="1"/>
  </cols>
  <sheetData>
    <row r="1" spans="1:4" s="5" customFormat="1" ht="15" x14ac:dyDescent="0.25">
      <c r="A1" s="3" t="s">
        <v>210</v>
      </c>
      <c r="B1" s="4" t="s">
        <v>209</v>
      </c>
    </row>
    <row r="2" spans="1:4" ht="14.25" x14ac:dyDescent="0.2">
      <c r="A2" s="6" t="s">
        <v>0</v>
      </c>
      <c r="B2" s="23">
        <f>SUM(B3:B43)</f>
        <v>301</v>
      </c>
      <c r="C2" s="24">
        <v>269</v>
      </c>
      <c r="D2" t="s">
        <v>212</v>
      </c>
    </row>
    <row r="3" spans="1:4" ht="14.25" x14ac:dyDescent="0.2">
      <c r="A3" s="2" t="s">
        <v>1</v>
      </c>
      <c r="B3" s="2">
        <v>1</v>
      </c>
    </row>
    <row r="4" spans="1:4" ht="14.25" x14ac:dyDescent="0.2">
      <c r="A4" s="2" t="s">
        <v>2</v>
      </c>
      <c r="B4" s="2">
        <v>5</v>
      </c>
    </row>
    <row r="5" spans="1:4" ht="14.25" x14ac:dyDescent="0.2">
      <c r="A5" s="2" t="s">
        <v>3</v>
      </c>
      <c r="B5" s="2">
        <v>3</v>
      </c>
    </row>
    <row r="6" spans="1:4" ht="14.25" x14ac:dyDescent="0.2">
      <c r="A6" s="2" t="s">
        <v>4</v>
      </c>
      <c r="B6" s="2">
        <v>2</v>
      </c>
    </row>
    <row r="7" spans="1:4" ht="14.25" x14ac:dyDescent="0.2">
      <c r="A7" s="2" t="s">
        <v>5</v>
      </c>
      <c r="B7" s="2">
        <v>11</v>
      </c>
    </row>
    <row r="8" spans="1:4" ht="14.25" x14ac:dyDescent="0.2">
      <c r="A8" s="2" t="s">
        <v>6</v>
      </c>
      <c r="B8" s="2">
        <v>30</v>
      </c>
    </row>
    <row r="9" spans="1:4" ht="14.25" x14ac:dyDescent="0.2">
      <c r="A9" s="2" t="s">
        <v>7</v>
      </c>
      <c r="B9" s="2">
        <v>107</v>
      </c>
    </row>
    <row r="10" spans="1:4" ht="14.25" x14ac:dyDescent="0.2">
      <c r="A10" s="2" t="s">
        <v>8</v>
      </c>
      <c r="B10" s="2">
        <v>1</v>
      </c>
    </row>
    <row r="11" spans="1:4" ht="14.25" x14ac:dyDescent="0.2">
      <c r="A11" s="2" t="s">
        <v>9</v>
      </c>
      <c r="B11" s="2">
        <v>14</v>
      </c>
    </row>
    <row r="12" spans="1:4" ht="14.25" x14ac:dyDescent="0.2">
      <c r="A12" s="2" t="s">
        <v>10</v>
      </c>
      <c r="B12" s="2">
        <v>6</v>
      </c>
    </row>
    <row r="13" spans="1:4" ht="14.25" x14ac:dyDescent="0.2">
      <c r="A13" s="2" t="s">
        <v>11</v>
      </c>
      <c r="B13" s="2">
        <v>1</v>
      </c>
    </row>
    <row r="14" spans="1:4" ht="14.25" x14ac:dyDescent="0.2">
      <c r="A14" s="2" t="s">
        <v>12</v>
      </c>
      <c r="B14" s="2">
        <v>2</v>
      </c>
    </row>
    <row r="15" spans="1:4" ht="14.25" x14ac:dyDescent="0.2">
      <c r="A15" s="2" t="s">
        <v>13</v>
      </c>
      <c r="B15" s="2">
        <v>2</v>
      </c>
    </row>
    <row r="16" spans="1:4" ht="14.25" x14ac:dyDescent="0.2">
      <c r="A16" s="2" t="s">
        <v>14</v>
      </c>
      <c r="B16" s="2">
        <v>3</v>
      </c>
    </row>
    <row r="17" spans="1:2" ht="14.25" x14ac:dyDescent="0.2">
      <c r="A17" s="2" t="s">
        <v>15</v>
      </c>
      <c r="B17" s="2">
        <v>6</v>
      </c>
    </row>
    <row r="18" spans="1:2" ht="14.25" x14ac:dyDescent="0.2">
      <c r="A18" s="2" t="s">
        <v>16</v>
      </c>
      <c r="B18" s="2">
        <v>2</v>
      </c>
    </row>
    <row r="19" spans="1:2" ht="14.25" x14ac:dyDescent="0.2">
      <c r="A19" s="2" t="s">
        <v>17</v>
      </c>
      <c r="B19" s="2">
        <v>28</v>
      </c>
    </row>
    <row r="20" spans="1:2" ht="14.25" x14ac:dyDescent="0.2">
      <c r="A20" s="2" t="s">
        <v>18</v>
      </c>
      <c r="B20" s="2">
        <v>13</v>
      </c>
    </row>
    <row r="21" spans="1:2" ht="14.25" x14ac:dyDescent="0.2">
      <c r="A21" s="2" t="s">
        <v>19</v>
      </c>
      <c r="B21" s="2">
        <v>1</v>
      </c>
    </row>
    <row r="22" spans="1:2" ht="14.25" x14ac:dyDescent="0.2">
      <c r="A22" s="2" t="s">
        <v>20</v>
      </c>
      <c r="B22" s="2">
        <v>2</v>
      </c>
    </row>
    <row r="23" spans="1:2" ht="14.25" x14ac:dyDescent="0.2">
      <c r="A23" s="2" t="s">
        <v>21</v>
      </c>
      <c r="B23" s="2">
        <v>1</v>
      </c>
    </row>
    <row r="24" spans="1:2" ht="14.25" x14ac:dyDescent="0.2">
      <c r="A24" s="2" t="s">
        <v>22</v>
      </c>
      <c r="B24" s="2">
        <v>19</v>
      </c>
    </row>
    <row r="25" spans="1:2" ht="14.25" x14ac:dyDescent="0.2">
      <c r="A25" s="2" t="s">
        <v>23</v>
      </c>
      <c r="B25" s="2">
        <v>1</v>
      </c>
    </row>
    <row r="26" spans="1:2" ht="14.25" x14ac:dyDescent="0.2">
      <c r="A26" s="2" t="s">
        <v>24</v>
      </c>
      <c r="B26" s="2">
        <v>1</v>
      </c>
    </row>
    <row r="27" spans="1:2" ht="14.25" x14ac:dyDescent="0.2">
      <c r="A27" s="2" t="s">
        <v>25</v>
      </c>
      <c r="B27" s="2">
        <v>1</v>
      </c>
    </row>
    <row r="28" spans="1:2" ht="14.25" x14ac:dyDescent="0.2">
      <c r="A28" s="2" t="s">
        <v>26</v>
      </c>
      <c r="B28" s="2">
        <v>2</v>
      </c>
    </row>
    <row r="29" spans="1:2" ht="14.25" x14ac:dyDescent="0.2">
      <c r="A29" s="2" t="s">
        <v>27</v>
      </c>
      <c r="B29" s="2">
        <v>1</v>
      </c>
    </row>
    <row r="30" spans="1:2" ht="14.25" x14ac:dyDescent="0.2">
      <c r="A30" s="2" t="s">
        <v>28</v>
      </c>
      <c r="B30" s="2">
        <v>9</v>
      </c>
    </row>
    <row r="31" spans="1:2" ht="14.25" x14ac:dyDescent="0.2">
      <c r="A31" s="2" t="s">
        <v>29</v>
      </c>
      <c r="B31" s="2">
        <v>5</v>
      </c>
    </row>
    <row r="32" spans="1:2" ht="14.25" x14ac:dyDescent="0.2">
      <c r="A32" s="2" t="s">
        <v>30</v>
      </c>
      <c r="B32" s="2">
        <v>3</v>
      </c>
    </row>
    <row r="33" spans="1:4" ht="14.25" x14ac:dyDescent="0.2">
      <c r="A33" s="2" t="s">
        <v>31</v>
      </c>
      <c r="B33" s="2">
        <v>1</v>
      </c>
    </row>
    <row r="34" spans="1:4" ht="14.25" x14ac:dyDescent="0.2">
      <c r="A34" s="2" t="s">
        <v>32</v>
      </c>
      <c r="B34" s="2">
        <v>1</v>
      </c>
    </row>
    <row r="35" spans="1:4" ht="14.25" x14ac:dyDescent="0.2">
      <c r="A35" s="2" t="s">
        <v>33</v>
      </c>
      <c r="B35" s="2">
        <v>1</v>
      </c>
    </row>
    <row r="36" spans="1:4" ht="14.25" x14ac:dyDescent="0.2">
      <c r="A36" s="2" t="s">
        <v>34</v>
      </c>
      <c r="B36" s="2">
        <v>2</v>
      </c>
    </row>
    <row r="37" spans="1:4" ht="14.25" x14ac:dyDescent="0.2">
      <c r="A37" s="2" t="s">
        <v>35</v>
      </c>
      <c r="B37" s="2">
        <v>1</v>
      </c>
    </row>
    <row r="38" spans="1:4" ht="14.25" x14ac:dyDescent="0.2">
      <c r="A38" s="2" t="s">
        <v>36</v>
      </c>
      <c r="B38" s="2">
        <v>1</v>
      </c>
    </row>
    <row r="39" spans="1:4" ht="14.25" x14ac:dyDescent="0.2">
      <c r="A39" s="2" t="s">
        <v>37</v>
      </c>
      <c r="B39" s="2">
        <v>1</v>
      </c>
    </row>
    <row r="40" spans="1:4" ht="14.25" x14ac:dyDescent="0.2">
      <c r="A40" s="2" t="s">
        <v>38</v>
      </c>
      <c r="B40" s="2">
        <v>2</v>
      </c>
    </row>
    <row r="41" spans="1:4" ht="14.25" x14ac:dyDescent="0.2">
      <c r="A41" s="2" t="s">
        <v>39</v>
      </c>
      <c r="B41" s="2">
        <v>1</v>
      </c>
    </row>
    <row r="42" spans="1:4" ht="14.25" x14ac:dyDescent="0.2">
      <c r="A42" s="2" t="s">
        <v>40</v>
      </c>
      <c r="B42" s="2">
        <v>6</v>
      </c>
    </row>
    <row r="43" spans="1:4" ht="14.25" x14ac:dyDescent="0.2">
      <c r="A43" s="2" t="s">
        <v>41</v>
      </c>
      <c r="B43" s="2">
        <v>1</v>
      </c>
    </row>
    <row r="44" spans="1:4" ht="14.25" x14ac:dyDescent="0.2">
      <c r="A44" s="8" t="s">
        <v>42</v>
      </c>
      <c r="B44" s="22">
        <f>SUM(B45:B59)</f>
        <v>82</v>
      </c>
      <c r="C44" s="25">
        <v>77</v>
      </c>
      <c r="D44" t="s">
        <v>212</v>
      </c>
    </row>
    <row r="45" spans="1:4" ht="14.25" x14ac:dyDescent="0.2">
      <c r="A45" s="9" t="s">
        <v>43</v>
      </c>
      <c r="B45" s="9">
        <v>1</v>
      </c>
    </row>
    <row r="46" spans="1:4" ht="14.25" x14ac:dyDescent="0.2">
      <c r="A46" s="9" t="s">
        <v>44</v>
      </c>
      <c r="B46" s="9">
        <v>7</v>
      </c>
    </row>
    <row r="47" spans="1:4" ht="14.25" x14ac:dyDescent="0.2">
      <c r="A47" s="9" t="s">
        <v>45</v>
      </c>
      <c r="B47" s="9">
        <v>1</v>
      </c>
    </row>
    <row r="48" spans="1:4" ht="14.25" x14ac:dyDescent="0.2">
      <c r="A48" s="9" t="s">
        <v>46</v>
      </c>
      <c r="B48" s="9">
        <v>1</v>
      </c>
    </row>
    <row r="49" spans="1:4" ht="14.25" x14ac:dyDescent="0.2">
      <c r="A49" s="9" t="s">
        <v>47</v>
      </c>
      <c r="B49" s="9">
        <v>1</v>
      </c>
    </row>
    <row r="50" spans="1:4" ht="14.25" x14ac:dyDescent="0.2">
      <c r="A50" s="9" t="s">
        <v>48</v>
      </c>
      <c r="B50" s="9">
        <v>1</v>
      </c>
    </row>
    <row r="51" spans="1:4" ht="14.25" x14ac:dyDescent="0.2">
      <c r="A51" s="9" t="s">
        <v>49</v>
      </c>
      <c r="B51" s="9">
        <v>5</v>
      </c>
    </row>
    <row r="52" spans="1:4" ht="14.25" x14ac:dyDescent="0.2">
      <c r="A52" s="9" t="s">
        <v>50</v>
      </c>
      <c r="B52" s="9">
        <v>2</v>
      </c>
    </row>
    <row r="53" spans="1:4" ht="14.25" x14ac:dyDescent="0.2">
      <c r="A53" s="9" t="s">
        <v>51</v>
      </c>
      <c r="B53" s="9">
        <v>1</v>
      </c>
    </row>
    <row r="54" spans="1:4" ht="14.25" x14ac:dyDescent="0.2">
      <c r="A54" s="9" t="s">
        <v>52</v>
      </c>
      <c r="B54" s="9">
        <v>1</v>
      </c>
    </row>
    <row r="55" spans="1:4" ht="14.25" x14ac:dyDescent="0.2">
      <c r="A55" s="9" t="s">
        <v>53</v>
      </c>
      <c r="B55" s="9">
        <v>2</v>
      </c>
    </row>
    <row r="56" spans="1:4" ht="14.25" x14ac:dyDescent="0.2">
      <c r="A56" s="9" t="s">
        <v>54</v>
      </c>
      <c r="B56" s="9">
        <v>28</v>
      </c>
    </row>
    <row r="57" spans="1:4" ht="14.25" x14ac:dyDescent="0.2">
      <c r="A57" s="9" t="s">
        <v>55</v>
      </c>
      <c r="B57" s="9">
        <v>13</v>
      </c>
    </row>
    <row r="58" spans="1:4" ht="14.25" x14ac:dyDescent="0.2">
      <c r="A58" s="9" t="s">
        <v>56</v>
      </c>
      <c r="B58" s="9">
        <v>14</v>
      </c>
    </row>
    <row r="59" spans="1:4" ht="14.25" x14ac:dyDescent="0.2">
      <c r="A59" s="9" t="s">
        <v>57</v>
      </c>
      <c r="B59" s="9">
        <v>4</v>
      </c>
    </row>
    <row r="60" spans="1:4" ht="14.25" x14ac:dyDescent="0.2">
      <c r="A60" s="11" t="s">
        <v>58</v>
      </c>
      <c r="B60" s="21">
        <f>SUM(B61:B65)</f>
        <v>18</v>
      </c>
      <c r="C60" s="26">
        <v>17</v>
      </c>
      <c r="D60" t="s">
        <v>212</v>
      </c>
    </row>
    <row r="61" spans="1:4" ht="14.25" x14ac:dyDescent="0.2">
      <c r="A61" s="12" t="s">
        <v>59</v>
      </c>
      <c r="B61" s="12">
        <v>1</v>
      </c>
    </row>
    <row r="62" spans="1:4" ht="14.25" x14ac:dyDescent="0.2">
      <c r="A62" s="12" t="s">
        <v>60</v>
      </c>
      <c r="B62" s="12">
        <v>2</v>
      </c>
    </row>
    <row r="63" spans="1:4" ht="14.25" x14ac:dyDescent="0.2">
      <c r="A63" s="12" t="s">
        <v>61</v>
      </c>
      <c r="B63" s="12">
        <v>1</v>
      </c>
    </row>
    <row r="64" spans="1:4" ht="14.25" x14ac:dyDescent="0.2">
      <c r="A64" s="12" t="s">
        <v>62</v>
      </c>
      <c r="B64" s="12">
        <v>1</v>
      </c>
    </row>
    <row r="65" spans="1:4" ht="14.25" x14ac:dyDescent="0.2">
      <c r="A65" s="12" t="s">
        <v>63</v>
      </c>
      <c r="B65" s="12">
        <v>13</v>
      </c>
    </row>
    <row r="66" spans="1:4" ht="14.25" x14ac:dyDescent="0.2">
      <c r="A66" s="14" t="s">
        <v>78</v>
      </c>
      <c r="B66" s="20">
        <f>SUM(B67:B93)</f>
        <v>1534</v>
      </c>
      <c r="C66" s="27">
        <v>1323</v>
      </c>
      <c r="D66" t="s">
        <v>212</v>
      </c>
    </row>
    <row r="67" spans="1:4" ht="14.25" x14ac:dyDescent="0.2">
      <c r="A67" s="15" t="s">
        <v>79</v>
      </c>
      <c r="B67" s="15">
        <v>51</v>
      </c>
    </row>
    <row r="68" spans="1:4" ht="14.25" x14ac:dyDescent="0.2">
      <c r="A68" s="15" t="s">
        <v>80</v>
      </c>
      <c r="B68" s="15">
        <v>6</v>
      </c>
    </row>
    <row r="69" spans="1:4" ht="14.25" x14ac:dyDescent="0.2">
      <c r="A69" s="15" t="s">
        <v>81</v>
      </c>
      <c r="B69" s="15">
        <v>60</v>
      </c>
    </row>
    <row r="70" spans="1:4" ht="14.25" x14ac:dyDescent="0.2">
      <c r="A70" s="15" t="s">
        <v>82</v>
      </c>
      <c r="B70" s="15">
        <v>3</v>
      </c>
    </row>
    <row r="71" spans="1:4" ht="14.25" x14ac:dyDescent="0.2">
      <c r="A71" s="15" t="s">
        <v>83</v>
      </c>
      <c r="B71" s="15">
        <v>1</v>
      </c>
    </row>
    <row r="72" spans="1:4" ht="14.25" x14ac:dyDescent="0.2">
      <c r="A72" s="15" t="s">
        <v>84</v>
      </c>
      <c r="B72" s="15">
        <v>399</v>
      </c>
    </row>
    <row r="73" spans="1:4" ht="14.25" x14ac:dyDescent="0.2">
      <c r="A73" s="15" t="s">
        <v>85</v>
      </c>
      <c r="B73" s="15">
        <v>39</v>
      </c>
    </row>
    <row r="74" spans="1:4" ht="14.25" x14ac:dyDescent="0.2">
      <c r="A74" s="15" t="s">
        <v>86</v>
      </c>
      <c r="B74" s="15">
        <v>51</v>
      </c>
    </row>
    <row r="75" spans="1:4" ht="14.25" x14ac:dyDescent="0.2">
      <c r="A75" s="15" t="s">
        <v>87</v>
      </c>
      <c r="B75" s="15">
        <v>4</v>
      </c>
    </row>
    <row r="76" spans="1:4" ht="14.25" x14ac:dyDescent="0.2">
      <c r="A76" s="15" t="s">
        <v>88</v>
      </c>
      <c r="B76" s="15">
        <v>1</v>
      </c>
    </row>
    <row r="77" spans="1:4" ht="14.25" x14ac:dyDescent="0.2">
      <c r="A77" s="15" t="s">
        <v>89</v>
      </c>
      <c r="B77" s="15">
        <v>2</v>
      </c>
    </row>
    <row r="78" spans="1:4" ht="14.25" x14ac:dyDescent="0.2">
      <c r="A78" s="15" t="s">
        <v>90</v>
      </c>
      <c r="B78" s="15">
        <v>8</v>
      </c>
    </row>
    <row r="79" spans="1:4" ht="14.25" x14ac:dyDescent="0.2">
      <c r="A79" s="15" t="s">
        <v>91</v>
      </c>
      <c r="B79" s="15">
        <v>1</v>
      </c>
    </row>
    <row r="80" spans="1:4" ht="14.25" x14ac:dyDescent="0.2">
      <c r="A80" s="15" t="s">
        <v>92</v>
      </c>
      <c r="B80" s="15">
        <v>93</v>
      </c>
    </row>
    <row r="81" spans="1:4" ht="14.25" x14ac:dyDescent="0.2">
      <c r="A81" s="15" t="s">
        <v>93</v>
      </c>
      <c r="B81" s="15">
        <v>6</v>
      </c>
    </row>
    <row r="82" spans="1:4" ht="14.25" x14ac:dyDescent="0.2">
      <c r="A82" s="15" t="s">
        <v>94</v>
      </c>
      <c r="B82" s="15">
        <v>2</v>
      </c>
    </row>
    <row r="83" spans="1:4" ht="14.25" x14ac:dyDescent="0.2">
      <c r="A83" s="15" t="s">
        <v>95</v>
      </c>
      <c r="B83" s="15">
        <v>122</v>
      </c>
    </row>
    <row r="84" spans="1:4" ht="14.25" x14ac:dyDescent="0.2">
      <c r="A84" s="15" t="s">
        <v>96</v>
      </c>
      <c r="B84" s="15">
        <v>109</v>
      </c>
    </row>
    <row r="85" spans="1:4" ht="14.25" x14ac:dyDescent="0.2">
      <c r="A85" s="15" t="s">
        <v>97</v>
      </c>
      <c r="B85" s="15">
        <v>72</v>
      </c>
    </row>
    <row r="86" spans="1:4" ht="14.25" x14ac:dyDescent="0.2">
      <c r="A86" s="15" t="s">
        <v>98</v>
      </c>
      <c r="B86" s="15">
        <v>1</v>
      </c>
    </row>
    <row r="87" spans="1:4" ht="14.25" x14ac:dyDescent="0.2">
      <c r="A87" s="15" t="s">
        <v>99</v>
      </c>
      <c r="B87" s="15">
        <v>1</v>
      </c>
    </row>
    <row r="88" spans="1:4" ht="14.25" x14ac:dyDescent="0.2">
      <c r="A88" s="15" t="s">
        <v>100</v>
      </c>
      <c r="B88" s="15">
        <v>4</v>
      </c>
    </row>
    <row r="89" spans="1:4" ht="14.25" x14ac:dyDescent="0.2">
      <c r="A89" s="15" t="s">
        <v>101</v>
      </c>
      <c r="B89" s="15">
        <v>177</v>
      </c>
    </row>
    <row r="90" spans="1:4" ht="14.25" x14ac:dyDescent="0.2">
      <c r="A90" s="15" t="s">
        <v>102</v>
      </c>
      <c r="B90" s="15">
        <v>251</v>
      </c>
    </row>
    <row r="91" spans="1:4" ht="14.25" x14ac:dyDescent="0.2">
      <c r="A91" s="15" t="s">
        <v>103</v>
      </c>
      <c r="B91" s="15">
        <v>13</v>
      </c>
    </row>
    <row r="92" spans="1:4" ht="14.25" x14ac:dyDescent="0.2">
      <c r="A92" s="15" t="s">
        <v>104</v>
      </c>
      <c r="B92" s="15">
        <v>23</v>
      </c>
    </row>
    <row r="93" spans="1:4" ht="14.25" x14ac:dyDescent="0.2">
      <c r="A93" s="15" t="s">
        <v>105</v>
      </c>
      <c r="B93" s="15">
        <v>34</v>
      </c>
    </row>
    <row r="94" spans="1:4" ht="14.25" x14ac:dyDescent="0.2">
      <c r="A94" s="18" t="s">
        <v>133</v>
      </c>
      <c r="B94" s="19">
        <f>SUM(B95:B107)</f>
        <v>146</v>
      </c>
      <c r="C94" s="28">
        <v>139</v>
      </c>
      <c r="D94" t="s">
        <v>212</v>
      </c>
    </row>
    <row r="95" spans="1:4" ht="14.25" x14ac:dyDescent="0.2">
      <c r="A95" s="17" t="s">
        <v>134</v>
      </c>
      <c r="B95" s="17">
        <v>30</v>
      </c>
    </row>
    <row r="96" spans="1:4" ht="14.25" x14ac:dyDescent="0.2">
      <c r="A96" s="17" t="s">
        <v>135</v>
      </c>
      <c r="B96" s="17">
        <v>1</v>
      </c>
    </row>
    <row r="97" spans="1:8" ht="14.25" x14ac:dyDescent="0.2">
      <c r="A97" s="17" t="s">
        <v>136</v>
      </c>
      <c r="B97" s="17">
        <v>3</v>
      </c>
    </row>
    <row r="98" spans="1:8" ht="14.25" x14ac:dyDescent="0.2">
      <c r="A98" s="17" t="s">
        <v>137</v>
      </c>
      <c r="B98" s="17">
        <v>1</v>
      </c>
    </row>
    <row r="99" spans="1:8" ht="14.25" x14ac:dyDescent="0.2">
      <c r="A99" s="17" t="s">
        <v>138</v>
      </c>
      <c r="B99" s="17">
        <v>5</v>
      </c>
    </row>
    <row r="100" spans="1:8" ht="14.25" x14ac:dyDescent="0.2">
      <c r="A100" s="17" t="s">
        <v>139</v>
      </c>
      <c r="B100" s="17">
        <v>6</v>
      </c>
    </row>
    <row r="101" spans="1:8" ht="14.25" x14ac:dyDescent="0.2">
      <c r="A101" s="17" t="s">
        <v>140</v>
      </c>
      <c r="B101" s="17">
        <v>35</v>
      </c>
    </row>
    <row r="102" spans="1:8" ht="14.25" x14ac:dyDescent="0.2">
      <c r="A102" s="17" t="s">
        <v>141</v>
      </c>
      <c r="B102" s="17">
        <v>6</v>
      </c>
    </row>
    <row r="103" spans="1:8" ht="14.25" x14ac:dyDescent="0.2">
      <c r="A103" s="17" t="s">
        <v>142</v>
      </c>
      <c r="B103" s="17">
        <v>13</v>
      </c>
    </row>
    <row r="104" spans="1:8" ht="14.25" x14ac:dyDescent="0.2">
      <c r="A104" s="17" t="s">
        <v>143</v>
      </c>
      <c r="B104" s="17">
        <v>6</v>
      </c>
    </row>
    <row r="105" spans="1:8" ht="14.25" x14ac:dyDescent="0.2">
      <c r="A105" s="17" t="s">
        <v>144</v>
      </c>
      <c r="B105" s="17">
        <v>6</v>
      </c>
    </row>
    <row r="106" spans="1:8" ht="14.25" x14ac:dyDescent="0.2">
      <c r="A106" s="17" t="s">
        <v>145</v>
      </c>
      <c r="B106" s="17">
        <v>31</v>
      </c>
    </row>
    <row r="107" spans="1:8" s="10" customFormat="1" ht="14.25" x14ac:dyDescent="0.2">
      <c r="A107" s="17" t="s">
        <v>146</v>
      </c>
      <c r="B107" s="17">
        <v>3</v>
      </c>
      <c r="D107"/>
    </row>
    <row r="108" spans="1:8" s="10" customFormat="1" ht="14.25" x14ac:dyDescent="0.2">
      <c r="A108" s="1"/>
      <c r="B108" s="1"/>
      <c r="D108" s="7"/>
      <c r="E108" s="29"/>
      <c r="G108" s="31" t="s">
        <v>231</v>
      </c>
      <c r="H108" s="10">
        <f>SUM(H110,H116,H122,H128,H134)</f>
        <v>2037</v>
      </c>
    </row>
    <row r="109" spans="1:8" s="10" customFormat="1" ht="14.25" x14ac:dyDescent="0.2">
      <c r="A109" s="7" t="s">
        <v>213</v>
      </c>
      <c r="B109" s="29">
        <f>SUM(B110:B118)</f>
        <v>270</v>
      </c>
      <c r="D109" s="1"/>
      <c r="E109" s="1"/>
    </row>
    <row r="110" spans="1:8" s="10" customFormat="1" ht="14.25" x14ac:dyDescent="0.2">
      <c r="A110" s="13" t="s">
        <v>64</v>
      </c>
      <c r="B110" s="13">
        <v>9</v>
      </c>
      <c r="D110" s="31" t="s">
        <v>230</v>
      </c>
      <c r="E110" s="31">
        <f>SUM(E112,E121,E125,E136,E148,E157)</f>
        <v>2586</v>
      </c>
      <c r="G110" s="7" t="s">
        <v>223</v>
      </c>
      <c r="H110" s="29">
        <f>SUM(H111:H114)</f>
        <v>1161</v>
      </c>
    </row>
    <row r="111" spans="1:8" s="10" customFormat="1" ht="14.25" x14ac:dyDescent="0.2">
      <c r="A111" s="32" t="s">
        <v>65</v>
      </c>
      <c r="B111" s="32">
        <v>10</v>
      </c>
      <c r="G111" s="1" t="s">
        <v>126</v>
      </c>
      <c r="H111" s="1">
        <v>705</v>
      </c>
    </row>
    <row r="112" spans="1:8" s="10" customFormat="1" ht="14.25" x14ac:dyDescent="0.2">
      <c r="A112" s="32" t="s">
        <v>66</v>
      </c>
      <c r="B112" s="32">
        <v>1</v>
      </c>
      <c r="D112" s="7" t="s">
        <v>226</v>
      </c>
      <c r="E112" s="29">
        <f>SUM(E113:E119)</f>
        <v>634</v>
      </c>
      <c r="F112" s="31"/>
      <c r="G112" s="1" t="s">
        <v>128</v>
      </c>
      <c r="H112" s="1">
        <v>29</v>
      </c>
    </row>
    <row r="113" spans="1:8" s="10" customFormat="1" ht="14.25" x14ac:dyDescent="0.2">
      <c r="A113" s="13" t="s">
        <v>182</v>
      </c>
      <c r="B113" s="13">
        <v>32</v>
      </c>
      <c r="D113" s="1" t="s">
        <v>127</v>
      </c>
      <c r="E113" s="1">
        <v>101</v>
      </c>
      <c r="G113" s="1" t="s">
        <v>129</v>
      </c>
      <c r="H113" s="1">
        <v>425</v>
      </c>
    </row>
    <row r="114" spans="1:8" s="10" customFormat="1" ht="14.25" x14ac:dyDescent="0.2">
      <c r="A114" s="13" t="s">
        <v>183</v>
      </c>
      <c r="B114" s="13">
        <v>14</v>
      </c>
      <c r="D114" s="1" t="s">
        <v>147</v>
      </c>
      <c r="E114" s="1">
        <v>139</v>
      </c>
      <c r="G114" s="1" t="s">
        <v>130</v>
      </c>
      <c r="H114" s="1">
        <v>2</v>
      </c>
    </row>
    <row r="115" spans="1:8" s="10" customFormat="1" ht="14.25" x14ac:dyDescent="0.2">
      <c r="A115" s="13" t="s">
        <v>184</v>
      </c>
      <c r="B115" s="13">
        <v>2</v>
      </c>
      <c r="D115" s="1" t="s">
        <v>148</v>
      </c>
      <c r="E115" s="1">
        <v>222</v>
      </c>
    </row>
    <row r="116" spans="1:8" s="10" customFormat="1" ht="14.25" x14ac:dyDescent="0.2">
      <c r="A116" s="13" t="s">
        <v>185</v>
      </c>
      <c r="B116" s="13">
        <v>1</v>
      </c>
      <c r="D116" s="1" t="s">
        <v>176</v>
      </c>
      <c r="E116" s="1">
        <v>2</v>
      </c>
      <c r="G116" s="7" t="s">
        <v>229</v>
      </c>
      <c r="H116" s="29">
        <f>SUM(H117:H120)</f>
        <v>221</v>
      </c>
    </row>
    <row r="117" spans="1:8" s="10" customFormat="1" ht="14.25" x14ac:dyDescent="0.2">
      <c r="A117" s="13" t="s">
        <v>186</v>
      </c>
      <c r="B117" s="13">
        <v>104</v>
      </c>
      <c r="D117" s="1" t="s">
        <v>175</v>
      </c>
      <c r="E117" s="1">
        <v>131</v>
      </c>
      <c r="G117" s="1" t="s">
        <v>149</v>
      </c>
      <c r="H117" s="1">
        <v>133</v>
      </c>
    </row>
    <row r="118" spans="1:8" s="10" customFormat="1" ht="14.25" x14ac:dyDescent="0.2">
      <c r="A118" s="32" t="s">
        <v>193</v>
      </c>
      <c r="B118" s="32">
        <v>97</v>
      </c>
      <c r="D118" s="1" t="s">
        <v>171</v>
      </c>
      <c r="E118" s="1">
        <v>13</v>
      </c>
      <c r="G118" s="1" t="s">
        <v>150</v>
      </c>
      <c r="H118" s="1">
        <v>50</v>
      </c>
    </row>
    <row r="119" spans="1:8" s="10" customFormat="1" ht="14.25" x14ac:dyDescent="0.2">
      <c r="A119" s="13" t="s">
        <v>174</v>
      </c>
      <c r="B119" s="13">
        <v>4</v>
      </c>
      <c r="D119" s="1" t="s">
        <v>77</v>
      </c>
      <c r="E119" s="1">
        <v>26</v>
      </c>
      <c r="G119" s="1" t="s">
        <v>170</v>
      </c>
      <c r="H119" s="1">
        <v>11</v>
      </c>
    </row>
    <row r="120" spans="1:8" s="10" customFormat="1" ht="14.25" x14ac:dyDescent="0.2">
      <c r="A120" s="1"/>
      <c r="B120" s="1"/>
      <c r="G120" s="1" t="s">
        <v>76</v>
      </c>
      <c r="H120" s="1">
        <v>27</v>
      </c>
    </row>
    <row r="121" spans="1:8" s="10" customFormat="1" ht="14.25" x14ac:dyDescent="0.2">
      <c r="A121" s="7" t="s">
        <v>214</v>
      </c>
      <c r="B121" s="29">
        <f>SUM(B122:B140)</f>
        <v>857</v>
      </c>
      <c r="D121" s="7" t="s">
        <v>227</v>
      </c>
      <c r="E121" s="29">
        <f>SUM(E122:E123)</f>
        <v>18</v>
      </c>
    </row>
    <row r="122" spans="1:8" s="10" customFormat="1" ht="14.25" x14ac:dyDescent="0.2">
      <c r="A122" s="13" t="s">
        <v>67</v>
      </c>
      <c r="B122" s="13">
        <v>44</v>
      </c>
      <c r="D122" s="1" t="s">
        <v>122</v>
      </c>
      <c r="E122" s="1">
        <v>16</v>
      </c>
      <c r="G122" s="7" t="s">
        <v>214</v>
      </c>
      <c r="H122" s="29">
        <f>SUM(H123:H126)</f>
        <v>104</v>
      </c>
    </row>
    <row r="123" spans="1:8" s="10" customFormat="1" ht="14.25" x14ac:dyDescent="0.2">
      <c r="A123" s="13" t="s">
        <v>68</v>
      </c>
      <c r="B123" s="13">
        <v>210</v>
      </c>
      <c r="D123" s="1" t="s">
        <v>173</v>
      </c>
      <c r="E123" s="1">
        <v>2</v>
      </c>
      <c r="G123" s="1" t="s">
        <v>74</v>
      </c>
      <c r="H123" s="1">
        <v>65</v>
      </c>
    </row>
    <row r="124" spans="1:8" s="10" customFormat="1" ht="14.25" x14ac:dyDescent="0.2">
      <c r="A124" s="13" t="s">
        <v>69</v>
      </c>
      <c r="B124" s="13">
        <v>238</v>
      </c>
      <c r="G124" s="1" t="s">
        <v>115</v>
      </c>
      <c r="H124" s="1">
        <v>5</v>
      </c>
    </row>
    <row r="125" spans="1:8" s="10" customFormat="1" ht="14.25" x14ac:dyDescent="0.2">
      <c r="A125" s="13" t="s">
        <v>70</v>
      </c>
      <c r="B125" s="13">
        <v>28</v>
      </c>
      <c r="D125" s="7" t="s">
        <v>224</v>
      </c>
      <c r="E125" s="29">
        <f>SUM(E126:E134)</f>
        <v>678</v>
      </c>
      <c r="G125" s="1" t="s">
        <v>116</v>
      </c>
      <c r="H125" s="1">
        <v>2</v>
      </c>
    </row>
    <row r="126" spans="1:8" s="10" customFormat="1" ht="14.25" x14ac:dyDescent="0.2">
      <c r="A126" s="13" t="s">
        <v>71</v>
      </c>
      <c r="B126" s="13">
        <v>9</v>
      </c>
      <c r="D126" s="1" t="s">
        <v>67</v>
      </c>
      <c r="E126" s="1">
        <v>44</v>
      </c>
      <c r="G126" s="1" t="s">
        <v>125</v>
      </c>
      <c r="H126" s="1">
        <v>32</v>
      </c>
    </row>
    <row r="127" spans="1:8" s="10" customFormat="1" ht="14.25" x14ac:dyDescent="0.2">
      <c r="A127" s="13" t="s">
        <v>72</v>
      </c>
      <c r="B127" s="13">
        <v>39</v>
      </c>
      <c r="D127" s="1" t="s">
        <v>68</v>
      </c>
      <c r="E127" s="1">
        <v>210</v>
      </c>
    </row>
    <row r="128" spans="1:8" s="10" customFormat="1" ht="14.25" x14ac:dyDescent="0.2">
      <c r="A128" s="13" t="s">
        <v>73</v>
      </c>
      <c r="B128" s="13">
        <v>1</v>
      </c>
      <c r="D128" s="1" t="s">
        <v>69</v>
      </c>
      <c r="E128" s="1">
        <v>238</v>
      </c>
      <c r="G128" s="7" t="s">
        <v>232</v>
      </c>
      <c r="H128" s="29">
        <f>SUM(H129:H132)</f>
        <v>56</v>
      </c>
    </row>
    <row r="129" spans="1:8" s="10" customFormat="1" ht="14.25" x14ac:dyDescent="0.2">
      <c r="A129" s="32" t="s">
        <v>74</v>
      </c>
      <c r="B129" s="32">
        <v>65</v>
      </c>
      <c r="D129" s="1" t="s">
        <v>70</v>
      </c>
      <c r="E129" s="1">
        <v>28</v>
      </c>
      <c r="G129" s="1" t="s">
        <v>108</v>
      </c>
      <c r="H129" s="1">
        <v>7</v>
      </c>
    </row>
    <row r="130" spans="1:8" s="10" customFormat="1" ht="14.25" x14ac:dyDescent="0.2">
      <c r="A130" s="32" t="s">
        <v>115</v>
      </c>
      <c r="B130" s="32">
        <v>5</v>
      </c>
      <c r="D130" s="1" t="s">
        <v>71</v>
      </c>
      <c r="E130" s="1">
        <v>9</v>
      </c>
      <c r="G130" s="1" t="s">
        <v>119</v>
      </c>
      <c r="H130" s="1">
        <v>1</v>
      </c>
    </row>
    <row r="131" spans="1:8" s="10" customFormat="1" ht="14.25" x14ac:dyDescent="0.2">
      <c r="A131" s="32" t="s">
        <v>116</v>
      </c>
      <c r="B131" s="32">
        <v>2</v>
      </c>
      <c r="D131" s="1" t="s">
        <v>72</v>
      </c>
      <c r="E131" s="1">
        <v>39</v>
      </c>
      <c r="G131" s="1" t="s">
        <v>121</v>
      </c>
      <c r="H131" s="1">
        <v>14</v>
      </c>
    </row>
    <row r="132" spans="1:8" s="10" customFormat="1" ht="14.25" x14ac:dyDescent="0.2">
      <c r="A132" s="32" t="s">
        <v>125</v>
      </c>
      <c r="B132" s="32">
        <v>32</v>
      </c>
      <c r="D132" s="1" t="s">
        <v>73</v>
      </c>
      <c r="E132" s="1">
        <v>1</v>
      </c>
      <c r="G132" s="1" t="s">
        <v>131</v>
      </c>
      <c r="H132" s="1">
        <v>34</v>
      </c>
    </row>
    <row r="133" spans="1:8" s="10" customFormat="1" ht="14.25" x14ac:dyDescent="0.2">
      <c r="A133" s="13" t="s">
        <v>166</v>
      </c>
      <c r="B133" s="13">
        <v>2</v>
      </c>
      <c r="D133" s="1" t="s">
        <v>166</v>
      </c>
      <c r="E133" s="1">
        <v>2</v>
      </c>
    </row>
    <row r="134" spans="1:8" s="10" customFormat="1" ht="14.25" x14ac:dyDescent="0.2">
      <c r="A134" s="13" t="s">
        <v>167</v>
      </c>
      <c r="B134" s="13">
        <v>1</v>
      </c>
      <c r="D134" s="2" t="s">
        <v>7</v>
      </c>
      <c r="E134" s="2">
        <v>107</v>
      </c>
      <c r="G134" s="7" t="s">
        <v>233</v>
      </c>
      <c r="H134" s="29">
        <f>SUM(H135:H153)</f>
        <v>495</v>
      </c>
    </row>
    <row r="135" spans="1:8" s="10" customFormat="1" ht="14.25" x14ac:dyDescent="0.2">
      <c r="A135" s="32" t="s">
        <v>170</v>
      </c>
      <c r="B135" s="32">
        <v>11</v>
      </c>
      <c r="D135"/>
      <c r="G135" s="1" t="s">
        <v>112</v>
      </c>
      <c r="H135" s="1">
        <v>2</v>
      </c>
    </row>
    <row r="136" spans="1:8" s="10" customFormat="1" ht="14.25" x14ac:dyDescent="0.2">
      <c r="A136" s="13" t="s">
        <v>171</v>
      </c>
      <c r="B136" s="13">
        <v>13</v>
      </c>
      <c r="D136" s="7" t="s">
        <v>225</v>
      </c>
      <c r="E136" s="29">
        <f>SUM(E137:E146)</f>
        <v>57</v>
      </c>
      <c r="G136" s="1" t="s">
        <v>113</v>
      </c>
      <c r="H136" s="1">
        <v>13</v>
      </c>
    </row>
    <row r="137" spans="1:8" s="10" customFormat="1" ht="14.25" x14ac:dyDescent="0.2">
      <c r="A137" s="2" t="s">
        <v>6</v>
      </c>
      <c r="B137" s="2">
        <v>30</v>
      </c>
      <c r="D137" s="1" t="s">
        <v>75</v>
      </c>
      <c r="E137" s="1">
        <v>3</v>
      </c>
      <c r="G137" s="1" t="s">
        <v>65</v>
      </c>
      <c r="H137" s="1">
        <v>10</v>
      </c>
    </row>
    <row r="138" spans="1:8" s="10" customFormat="1" ht="14.25" x14ac:dyDescent="0.2">
      <c r="A138" s="13" t="s">
        <v>7</v>
      </c>
      <c r="B138" s="13">
        <v>107</v>
      </c>
      <c r="D138" s="1" t="s">
        <v>106</v>
      </c>
      <c r="E138" s="1">
        <v>2</v>
      </c>
      <c r="G138" s="1" t="s">
        <v>66</v>
      </c>
      <c r="H138" s="1">
        <v>1</v>
      </c>
    </row>
    <row r="139" spans="1:8" s="10" customFormat="1" ht="14.25" x14ac:dyDescent="0.2">
      <c r="A139" s="2" t="s">
        <v>9</v>
      </c>
      <c r="B139" s="2">
        <v>14</v>
      </c>
      <c r="D139" s="1" t="s">
        <v>107</v>
      </c>
      <c r="E139" s="1">
        <v>1</v>
      </c>
      <c r="G139" s="1" t="s">
        <v>193</v>
      </c>
      <c r="H139" s="1">
        <v>97</v>
      </c>
    </row>
    <row r="140" spans="1:8" s="10" customFormat="1" ht="14.25" x14ac:dyDescent="0.2">
      <c r="A140" s="2" t="s">
        <v>10</v>
      </c>
      <c r="B140" s="2">
        <v>6</v>
      </c>
      <c r="D140" s="1" t="s">
        <v>109</v>
      </c>
      <c r="E140" s="1">
        <v>7</v>
      </c>
      <c r="G140" s="1" t="s">
        <v>152</v>
      </c>
      <c r="H140" s="1">
        <v>44</v>
      </c>
    </row>
    <row r="141" spans="1:8" s="10" customFormat="1" ht="14.25" x14ac:dyDescent="0.2">
      <c r="A141" s="1"/>
      <c r="B141" s="1"/>
      <c r="D141" s="1" t="s">
        <v>110</v>
      </c>
      <c r="E141" s="1">
        <v>6</v>
      </c>
      <c r="G141" s="1" t="s">
        <v>157</v>
      </c>
      <c r="H141" s="1">
        <v>44</v>
      </c>
    </row>
    <row r="142" spans="1:8" s="10" customFormat="1" ht="14.25" x14ac:dyDescent="0.2">
      <c r="A142" s="7" t="s">
        <v>215</v>
      </c>
      <c r="B142" s="29">
        <f>SUM(B143:B156)</f>
        <v>113</v>
      </c>
      <c r="D142" s="1" t="s">
        <v>118</v>
      </c>
      <c r="E142" s="1">
        <v>4</v>
      </c>
      <c r="G142" s="1" t="s">
        <v>159</v>
      </c>
      <c r="H142" s="1">
        <v>9</v>
      </c>
    </row>
    <row r="143" spans="1:8" s="10" customFormat="1" ht="14.25" x14ac:dyDescent="0.2">
      <c r="A143" s="13" t="s">
        <v>75</v>
      </c>
      <c r="B143" s="13">
        <v>3</v>
      </c>
      <c r="D143" s="1" t="s">
        <v>120</v>
      </c>
      <c r="E143" s="1">
        <v>13</v>
      </c>
      <c r="G143" s="1" t="s">
        <v>160</v>
      </c>
      <c r="H143" s="1">
        <v>17</v>
      </c>
    </row>
    <row r="144" spans="1:8" s="10" customFormat="1" ht="14.25" x14ac:dyDescent="0.2">
      <c r="A144" s="13" t="s">
        <v>106</v>
      </c>
      <c r="B144" s="13">
        <v>2</v>
      </c>
      <c r="D144" s="1" t="s">
        <v>132</v>
      </c>
      <c r="E144" s="1">
        <v>18</v>
      </c>
      <c r="G144" s="1" t="s">
        <v>161</v>
      </c>
      <c r="H144" s="1">
        <v>93</v>
      </c>
    </row>
    <row r="145" spans="1:8" s="10" customFormat="1" ht="14.25" x14ac:dyDescent="0.2">
      <c r="A145" s="13" t="s">
        <v>107</v>
      </c>
      <c r="B145" s="13">
        <v>1</v>
      </c>
      <c r="D145" s="1" t="s">
        <v>167</v>
      </c>
      <c r="E145" s="1">
        <v>1</v>
      </c>
      <c r="G145" s="1" t="s">
        <v>168</v>
      </c>
      <c r="H145" s="1">
        <v>9</v>
      </c>
    </row>
    <row r="146" spans="1:8" s="10" customFormat="1" ht="14.25" x14ac:dyDescent="0.2">
      <c r="A146" s="32" t="s">
        <v>108</v>
      </c>
      <c r="B146" s="32">
        <v>7</v>
      </c>
      <c r="D146" s="2" t="s">
        <v>20</v>
      </c>
      <c r="E146" s="2">
        <v>2</v>
      </c>
      <c r="G146" s="1" t="s">
        <v>164</v>
      </c>
      <c r="H146" s="1">
        <v>32</v>
      </c>
    </row>
    <row r="147" spans="1:8" s="10" customFormat="1" ht="14.25" x14ac:dyDescent="0.2">
      <c r="A147" s="13" t="s">
        <v>109</v>
      </c>
      <c r="B147" s="13">
        <v>7</v>
      </c>
      <c r="G147" s="1" t="s">
        <v>179</v>
      </c>
      <c r="H147" s="1">
        <v>4</v>
      </c>
    </row>
    <row r="148" spans="1:8" s="10" customFormat="1" ht="14.25" x14ac:dyDescent="0.2">
      <c r="A148" s="13" t="s">
        <v>110</v>
      </c>
      <c r="B148" s="13">
        <v>6</v>
      </c>
      <c r="D148" s="7" t="s">
        <v>220</v>
      </c>
      <c r="E148" s="29">
        <f>SUM(E149:E155)</f>
        <v>15</v>
      </c>
      <c r="G148" s="1" t="s">
        <v>187</v>
      </c>
      <c r="H148" s="1">
        <v>8</v>
      </c>
    </row>
    <row r="149" spans="1:8" s="10" customFormat="1" ht="14.25" x14ac:dyDescent="0.2">
      <c r="A149" s="13" t="s">
        <v>118</v>
      </c>
      <c r="B149" s="13">
        <v>4</v>
      </c>
      <c r="D149" s="1" t="s">
        <v>123</v>
      </c>
      <c r="E149" s="1">
        <v>1</v>
      </c>
      <c r="G149" s="1" t="s">
        <v>189</v>
      </c>
      <c r="H149" s="1">
        <v>6</v>
      </c>
    </row>
    <row r="150" spans="1:8" s="10" customFormat="1" ht="14.25" x14ac:dyDescent="0.2">
      <c r="A150" s="32" t="s">
        <v>119</v>
      </c>
      <c r="B150" s="32">
        <v>1</v>
      </c>
      <c r="D150" s="1" t="s">
        <v>124</v>
      </c>
      <c r="E150" s="1">
        <v>1</v>
      </c>
      <c r="G150" s="1" t="s">
        <v>192</v>
      </c>
      <c r="H150" s="1">
        <v>99</v>
      </c>
    </row>
    <row r="151" spans="1:8" s="10" customFormat="1" ht="14.25" x14ac:dyDescent="0.2">
      <c r="A151" s="13" t="s">
        <v>120</v>
      </c>
      <c r="B151" s="13">
        <v>13</v>
      </c>
      <c r="D151" s="1" t="s">
        <v>151</v>
      </c>
      <c r="E151" s="1">
        <v>1</v>
      </c>
      <c r="G151" s="1" t="s">
        <v>194</v>
      </c>
      <c r="H151" s="1">
        <v>3</v>
      </c>
    </row>
    <row r="152" spans="1:8" s="10" customFormat="1" ht="14.25" x14ac:dyDescent="0.2">
      <c r="A152" s="32" t="s">
        <v>121</v>
      </c>
      <c r="B152" s="32">
        <v>14</v>
      </c>
      <c r="D152" s="1" t="s">
        <v>169</v>
      </c>
      <c r="E152" s="1">
        <v>1</v>
      </c>
      <c r="G152" s="1" t="s">
        <v>195</v>
      </c>
      <c r="H152" s="1">
        <v>1</v>
      </c>
    </row>
    <row r="153" spans="1:8" s="10" customFormat="1" ht="14.25" x14ac:dyDescent="0.2">
      <c r="A153" s="32" t="s">
        <v>131</v>
      </c>
      <c r="B153" s="32">
        <v>34</v>
      </c>
      <c r="D153" s="1" t="s">
        <v>211</v>
      </c>
      <c r="E153" s="1">
        <v>3</v>
      </c>
      <c r="G153" s="1" t="s">
        <v>206</v>
      </c>
      <c r="H153" s="1">
        <v>3</v>
      </c>
    </row>
    <row r="154" spans="1:8" s="10" customFormat="1" ht="14.25" x14ac:dyDescent="0.2">
      <c r="A154" s="13" t="s">
        <v>132</v>
      </c>
      <c r="B154" s="13">
        <v>18</v>
      </c>
      <c r="D154" s="1" t="s">
        <v>163</v>
      </c>
      <c r="E154" s="1">
        <v>5</v>
      </c>
    </row>
    <row r="155" spans="1:8" s="10" customFormat="1" ht="14.25" x14ac:dyDescent="0.2">
      <c r="A155" s="13" t="s">
        <v>20</v>
      </c>
      <c r="B155" s="13">
        <v>2</v>
      </c>
      <c r="D155" s="1" t="s">
        <v>208</v>
      </c>
      <c r="E155" s="1">
        <v>3</v>
      </c>
      <c r="G155" s="7"/>
      <c r="H155" s="29"/>
    </row>
    <row r="156" spans="1:8" s="10" customFormat="1" ht="14.25" x14ac:dyDescent="0.2">
      <c r="A156" s="2" t="s">
        <v>21</v>
      </c>
      <c r="B156" s="2">
        <v>1</v>
      </c>
      <c r="D156"/>
    </row>
    <row r="157" spans="1:8" s="10" customFormat="1" ht="14.25" x14ac:dyDescent="0.2">
      <c r="A157" s="1"/>
      <c r="B157" s="1"/>
      <c r="D157" s="7" t="s">
        <v>228</v>
      </c>
      <c r="E157" s="29">
        <f>SUM(E158:E193)</f>
        <v>1184</v>
      </c>
    </row>
    <row r="158" spans="1:8" s="10" customFormat="1" ht="14.25" x14ac:dyDescent="0.2">
      <c r="A158" s="7" t="s">
        <v>223</v>
      </c>
      <c r="B158" s="29">
        <f>SUM(B159)</f>
        <v>705</v>
      </c>
      <c r="D158" s="1" t="s">
        <v>111</v>
      </c>
      <c r="E158" s="1">
        <v>25</v>
      </c>
    </row>
    <row r="159" spans="1:8" s="10" customFormat="1" ht="14.25" x14ac:dyDescent="0.2">
      <c r="A159" s="32" t="s">
        <v>126</v>
      </c>
      <c r="B159" s="32">
        <v>705</v>
      </c>
      <c r="D159" s="1" t="s">
        <v>114</v>
      </c>
      <c r="E159" s="1">
        <v>12</v>
      </c>
    </row>
    <row r="160" spans="1:8" s="10" customFormat="1" ht="14.25" x14ac:dyDescent="0.2">
      <c r="A160" s="1"/>
      <c r="B160" s="1"/>
      <c r="D160" s="1" t="s">
        <v>207</v>
      </c>
      <c r="E160" s="1">
        <v>2</v>
      </c>
    </row>
    <row r="161" spans="1:5" s="10" customFormat="1" ht="14.25" x14ac:dyDescent="0.2">
      <c r="A161" s="7" t="s">
        <v>219</v>
      </c>
      <c r="B161" s="29">
        <f>SUM(B162:B166)</f>
        <v>54</v>
      </c>
      <c r="D161" s="1" t="s">
        <v>64</v>
      </c>
      <c r="E161" s="1">
        <v>9</v>
      </c>
    </row>
    <row r="162" spans="1:5" s="10" customFormat="1" ht="14.25" x14ac:dyDescent="0.2">
      <c r="A162" s="13" t="s">
        <v>111</v>
      </c>
      <c r="B162" s="13">
        <v>25</v>
      </c>
      <c r="D162" s="1" t="s">
        <v>182</v>
      </c>
      <c r="E162" s="1">
        <v>32</v>
      </c>
    </row>
    <row r="163" spans="1:5" s="10" customFormat="1" ht="14.25" x14ac:dyDescent="0.2">
      <c r="A163" s="32" t="s">
        <v>112</v>
      </c>
      <c r="B163" s="32">
        <v>2</v>
      </c>
      <c r="D163" s="1" t="s">
        <v>183</v>
      </c>
      <c r="E163" s="1">
        <v>14</v>
      </c>
    </row>
    <row r="164" spans="1:5" s="10" customFormat="1" ht="14.25" x14ac:dyDescent="0.2">
      <c r="A164" s="32" t="s">
        <v>113</v>
      </c>
      <c r="B164" s="32">
        <v>13</v>
      </c>
      <c r="D164" s="1" t="s">
        <v>184</v>
      </c>
      <c r="E164" s="1">
        <v>2</v>
      </c>
    </row>
    <row r="165" spans="1:5" s="10" customFormat="1" ht="14.25" x14ac:dyDescent="0.2">
      <c r="A165" s="13" t="s">
        <v>114</v>
      </c>
      <c r="B165" s="13">
        <v>12</v>
      </c>
      <c r="D165" s="1" t="s">
        <v>185</v>
      </c>
      <c r="E165" s="1">
        <v>1</v>
      </c>
    </row>
    <row r="166" spans="1:5" s="10" customFormat="1" ht="14.25" x14ac:dyDescent="0.2">
      <c r="A166" s="13" t="s">
        <v>207</v>
      </c>
      <c r="B166" s="13">
        <v>2</v>
      </c>
      <c r="D166" s="1" t="s">
        <v>186</v>
      </c>
      <c r="E166" s="1">
        <v>104</v>
      </c>
    </row>
    <row r="167" spans="1:5" s="10" customFormat="1" ht="14.25" x14ac:dyDescent="0.2">
      <c r="A167" s="1"/>
      <c r="B167" s="1"/>
      <c r="D167" s="1" t="s">
        <v>174</v>
      </c>
      <c r="E167" s="1">
        <v>4</v>
      </c>
    </row>
    <row r="168" spans="1:5" s="10" customFormat="1" ht="14.25" x14ac:dyDescent="0.2">
      <c r="A168" s="7" t="s">
        <v>220</v>
      </c>
      <c r="B168" s="29">
        <f>SUM(B169:B179)</f>
        <v>99</v>
      </c>
      <c r="D168" s="1" t="s">
        <v>153</v>
      </c>
      <c r="E168" s="1">
        <v>103</v>
      </c>
    </row>
    <row r="169" spans="1:5" s="10" customFormat="1" ht="14.25" x14ac:dyDescent="0.2">
      <c r="A169" s="32" t="s">
        <v>76</v>
      </c>
      <c r="B169" s="32">
        <v>27</v>
      </c>
      <c r="D169" s="1" t="s">
        <v>154</v>
      </c>
      <c r="E169" s="1">
        <v>18</v>
      </c>
    </row>
    <row r="170" spans="1:5" s="10" customFormat="1" ht="14.25" x14ac:dyDescent="0.2">
      <c r="A170" s="13" t="s">
        <v>77</v>
      </c>
      <c r="B170" s="13">
        <v>26</v>
      </c>
      <c r="D170" s="1" t="s">
        <v>155</v>
      </c>
      <c r="E170" s="1">
        <v>30</v>
      </c>
    </row>
    <row r="171" spans="1:5" s="10" customFormat="1" ht="14.25" x14ac:dyDescent="0.2">
      <c r="A171" s="13" t="s">
        <v>123</v>
      </c>
      <c r="B171" s="13">
        <v>1</v>
      </c>
      <c r="D171" s="1" t="s">
        <v>156</v>
      </c>
      <c r="E171" s="1">
        <v>15</v>
      </c>
    </row>
    <row r="172" spans="1:5" s="10" customFormat="1" ht="14.25" x14ac:dyDescent="0.2">
      <c r="A172" s="13" t="s">
        <v>124</v>
      </c>
      <c r="B172" s="13">
        <v>1</v>
      </c>
      <c r="D172" s="1" t="s">
        <v>158</v>
      </c>
      <c r="E172" s="1">
        <v>105</v>
      </c>
    </row>
    <row r="173" spans="1:5" s="10" customFormat="1" ht="14.25" x14ac:dyDescent="0.2">
      <c r="A173" s="32" t="s">
        <v>128</v>
      </c>
      <c r="B173" s="32">
        <v>29</v>
      </c>
      <c r="D173" s="1" t="s">
        <v>162</v>
      </c>
      <c r="E173" s="1">
        <v>14</v>
      </c>
    </row>
    <row r="174" spans="1:5" s="10" customFormat="1" ht="14.25" x14ac:dyDescent="0.2">
      <c r="A174" s="13" t="s">
        <v>151</v>
      </c>
      <c r="B174" s="13">
        <v>1</v>
      </c>
      <c r="D174" s="1" t="s">
        <v>117</v>
      </c>
      <c r="E174" s="1">
        <v>66</v>
      </c>
    </row>
    <row r="175" spans="1:5" s="10" customFormat="1" ht="14.25" x14ac:dyDescent="0.2">
      <c r="A175" s="13" t="s">
        <v>169</v>
      </c>
      <c r="B175" s="13">
        <v>1</v>
      </c>
      <c r="D175" s="1" t="s">
        <v>181</v>
      </c>
      <c r="E175" s="1">
        <v>63</v>
      </c>
    </row>
    <row r="176" spans="1:5" s="10" customFormat="1" ht="14.25" x14ac:dyDescent="0.2">
      <c r="A176" s="13" t="s">
        <v>211</v>
      </c>
      <c r="B176" s="13">
        <v>3</v>
      </c>
      <c r="D176" s="2" t="s">
        <v>22</v>
      </c>
      <c r="E176" s="2">
        <v>19</v>
      </c>
    </row>
    <row r="177" spans="1:5" s="10" customFormat="1" ht="14.25" x14ac:dyDescent="0.2">
      <c r="A177" s="13" t="s">
        <v>163</v>
      </c>
      <c r="B177" s="13">
        <v>5</v>
      </c>
      <c r="D177" s="1" t="s">
        <v>165</v>
      </c>
      <c r="E177" s="1">
        <v>2</v>
      </c>
    </row>
    <row r="178" spans="1:5" s="10" customFormat="1" ht="14.25" x14ac:dyDescent="0.2">
      <c r="A178" s="13" t="s">
        <v>208</v>
      </c>
      <c r="B178" s="13">
        <v>3</v>
      </c>
      <c r="D178" s="1" t="s">
        <v>177</v>
      </c>
      <c r="E178" s="1">
        <v>10</v>
      </c>
    </row>
    <row r="179" spans="1:5" s="10" customFormat="1" ht="14.25" x14ac:dyDescent="0.2">
      <c r="A179" s="1" t="s">
        <v>172</v>
      </c>
      <c r="B179" s="1">
        <v>2</v>
      </c>
      <c r="D179" s="1" t="s">
        <v>178</v>
      </c>
      <c r="E179" s="1">
        <v>1</v>
      </c>
    </row>
    <row r="180" spans="1:5" s="10" customFormat="1" ht="14.25" x14ac:dyDescent="0.2">
      <c r="A180" s="1"/>
      <c r="B180" s="1"/>
      <c r="D180" s="1" t="s">
        <v>180</v>
      </c>
      <c r="E180" s="1">
        <v>4</v>
      </c>
    </row>
    <row r="181" spans="1:5" s="10" customFormat="1" ht="14.25" x14ac:dyDescent="0.2">
      <c r="A181" s="7" t="s">
        <v>216</v>
      </c>
      <c r="B181" s="29">
        <f>SUM(B182:B190)</f>
        <v>796</v>
      </c>
      <c r="D181" s="1" t="s">
        <v>188</v>
      </c>
      <c r="E181" s="1">
        <v>105</v>
      </c>
    </row>
    <row r="182" spans="1:5" s="10" customFormat="1" ht="14.25" x14ac:dyDescent="0.2">
      <c r="A182" s="13" t="s">
        <v>127</v>
      </c>
      <c r="B182" s="13">
        <v>101</v>
      </c>
      <c r="D182" s="1" t="s">
        <v>190</v>
      </c>
      <c r="E182" s="1">
        <v>13</v>
      </c>
    </row>
    <row r="183" spans="1:5" s="10" customFormat="1" ht="14.25" x14ac:dyDescent="0.2">
      <c r="A183" s="13" t="s">
        <v>147</v>
      </c>
      <c r="B183" s="13">
        <v>139</v>
      </c>
      <c r="D183" s="1" t="s">
        <v>191</v>
      </c>
      <c r="E183" s="1">
        <v>10</v>
      </c>
    </row>
    <row r="184" spans="1:5" s="10" customFormat="1" ht="14.25" x14ac:dyDescent="0.2">
      <c r="A184" s="13" t="s">
        <v>148</v>
      </c>
      <c r="B184" s="13">
        <v>222</v>
      </c>
      <c r="D184" s="1" t="s">
        <v>196</v>
      </c>
      <c r="E184" s="1">
        <v>3</v>
      </c>
    </row>
    <row r="185" spans="1:5" s="10" customFormat="1" ht="14.25" x14ac:dyDescent="0.2">
      <c r="A185" s="32" t="s">
        <v>149</v>
      </c>
      <c r="B185" s="32">
        <v>133</v>
      </c>
      <c r="D185" s="1" t="s">
        <v>197</v>
      </c>
      <c r="E185" s="1">
        <v>1</v>
      </c>
    </row>
    <row r="186" spans="1:5" s="10" customFormat="1" ht="14.25" x14ac:dyDescent="0.2">
      <c r="A186" s="32" t="s">
        <v>150</v>
      </c>
      <c r="B186" s="32">
        <v>50</v>
      </c>
      <c r="D186" s="1" t="s">
        <v>198</v>
      </c>
      <c r="E186" s="1">
        <v>28</v>
      </c>
    </row>
    <row r="187" spans="1:5" s="10" customFormat="1" ht="14.25" x14ac:dyDescent="0.2">
      <c r="A187" s="13" t="s">
        <v>122</v>
      </c>
      <c r="B187" s="13">
        <v>16</v>
      </c>
      <c r="D187" s="1" t="s">
        <v>199</v>
      </c>
      <c r="E187" s="1">
        <v>156</v>
      </c>
    </row>
    <row r="188" spans="1:5" s="10" customFormat="1" ht="14.25" x14ac:dyDescent="0.2">
      <c r="A188" s="13" t="s">
        <v>173</v>
      </c>
      <c r="B188" s="13">
        <v>2</v>
      </c>
      <c r="D188" s="1" t="s">
        <v>200</v>
      </c>
      <c r="E188" s="1">
        <v>7</v>
      </c>
    </row>
    <row r="189" spans="1:5" s="10" customFormat="1" ht="14.25" x14ac:dyDescent="0.2">
      <c r="A189" s="13" t="s">
        <v>175</v>
      </c>
      <c r="B189" s="13">
        <v>131</v>
      </c>
      <c r="D189" s="1" t="s">
        <v>201</v>
      </c>
      <c r="E189" s="1">
        <v>76</v>
      </c>
    </row>
    <row r="190" spans="1:5" s="10" customFormat="1" ht="14.25" x14ac:dyDescent="0.2">
      <c r="A190" s="13" t="s">
        <v>176</v>
      </c>
      <c r="B190" s="13">
        <v>2</v>
      </c>
      <c r="D190" s="1" t="s">
        <v>202</v>
      </c>
      <c r="E190" s="1">
        <v>2</v>
      </c>
    </row>
    <row r="191" spans="1:5" s="10" customFormat="1" ht="14.25" x14ac:dyDescent="0.2">
      <c r="D191" s="1" t="s">
        <v>203</v>
      </c>
      <c r="E191" s="1">
        <v>16</v>
      </c>
    </row>
    <row r="192" spans="1:5" s="10" customFormat="1" ht="14.25" x14ac:dyDescent="0.2">
      <c r="A192" s="7" t="s">
        <v>217</v>
      </c>
      <c r="B192" s="29">
        <f>SUM(B193:B208)</f>
        <v>650</v>
      </c>
      <c r="D192" s="1" t="s">
        <v>204</v>
      </c>
      <c r="E192" s="1">
        <v>93</v>
      </c>
    </row>
    <row r="193" spans="1:5" s="10" customFormat="1" ht="14.25" x14ac:dyDescent="0.2">
      <c r="A193" s="32" t="s">
        <v>152</v>
      </c>
      <c r="B193" s="32">
        <v>44</v>
      </c>
      <c r="D193" s="1" t="s">
        <v>205</v>
      </c>
      <c r="E193" s="1">
        <v>19</v>
      </c>
    </row>
    <row r="194" spans="1:5" s="10" customFormat="1" ht="14.25" x14ac:dyDescent="0.2">
      <c r="A194" s="13" t="s">
        <v>153</v>
      </c>
      <c r="B194" s="13">
        <v>103</v>
      </c>
      <c r="D194"/>
    </row>
    <row r="195" spans="1:5" s="10" customFormat="1" ht="14.25" x14ac:dyDescent="0.2">
      <c r="A195" s="13" t="s">
        <v>154</v>
      </c>
      <c r="B195" s="13">
        <v>18</v>
      </c>
      <c r="D195" s="7"/>
      <c r="E195" s="29"/>
    </row>
    <row r="196" spans="1:5" s="10" customFormat="1" ht="14.25" x14ac:dyDescent="0.2">
      <c r="A196" s="13" t="s">
        <v>155</v>
      </c>
      <c r="B196" s="13">
        <v>30</v>
      </c>
      <c r="D196"/>
    </row>
    <row r="197" spans="1:5" s="10" customFormat="1" ht="14.25" x14ac:dyDescent="0.2">
      <c r="A197" s="13" t="s">
        <v>156</v>
      </c>
      <c r="B197" s="13">
        <v>15</v>
      </c>
      <c r="D197"/>
    </row>
    <row r="198" spans="1:5" s="10" customFormat="1" ht="14.25" x14ac:dyDescent="0.2">
      <c r="A198" s="32" t="s">
        <v>157</v>
      </c>
      <c r="B198" s="32">
        <v>44</v>
      </c>
      <c r="D198"/>
    </row>
    <row r="199" spans="1:5" s="10" customFormat="1" ht="14.25" x14ac:dyDescent="0.2">
      <c r="A199" s="13" t="s">
        <v>158</v>
      </c>
      <c r="B199" s="13">
        <v>105</v>
      </c>
      <c r="D199"/>
    </row>
    <row r="200" spans="1:5" s="10" customFormat="1" ht="14.25" x14ac:dyDescent="0.2">
      <c r="A200" s="32" t="s">
        <v>159</v>
      </c>
      <c r="B200" s="32">
        <v>9</v>
      </c>
      <c r="D200"/>
    </row>
    <row r="201" spans="1:5" s="10" customFormat="1" ht="14.25" x14ac:dyDescent="0.2">
      <c r="A201" s="32" t="s">
        <v>160</v>
      </c>
      <c r="B201" s="32">
        <v>17</v>
      </c>
      <c r="D201"/>
    </row>
    <row r="202" spans="1:5" s="10" customFormat="1" ht="14.25" x14ac:dyDescent="0.2">
      <c r="A202" s="32" t="s">
        <v>161</v>
      </c>
      <c r="B202" s="32">
        <v>93</v>
      </c>
      <c r="D202"/>
    </row>
    <row r="203" spans="1:5" s="10" customFormat="1" ht="14.25" x14ac:dyDescent="0.2">
      <c r="A203" s="13" t="s">
        <v>162</v>
      </c>
      <c r="B203" s="13">
        <v>14</v>
      </c>
      <c r="D203"/>
    </row>
    <row r="204" spans="1:5" s="10" customFormat="1" ht="14.25" x14ac:dyDescent="0.2">
      <c r="A204" s="32" t="s">
        <v>168</v>
      </c>
      <c r="B204" s="32">
        <v>9</v>
      </c>
      <c r="D204"/>
    </row>
    <row r="205" spans="1:5" s="10" customFormat="1" ht="14.25" x14ac:dyDescent="0.2">
      <c r="A205" s="13" t="s">
        <v>117</v>
      </c>
      <c r="B205" s="13">
        <v>66</v>
      </c>
      <c r="D205"/>
    </row>
    <row r="206" spans="1:5" s="10" customFormat="1" ht="14.25" x14ac:dyDescent="0.2">
      <c r="A206" s="13" t="s">
        <v>181</v>
      </c>
      <c r="B206" s="13">
        <v>63</v>
      </c>
      <c r="D206"/>
    </row>
    <row r="207" spans="1:5" s="10" customFormat="1" ht="14.25" x14ac:dyDescent="0.2">
      <c r="A207" s="13" t="s">
        <v>22</v>
      </c>
      <c r="B207" s="13">
        <v>19</v>
      </c>
      <c r="D207"/>
    </row>
    <row r="208" spans="1:5" s="10" customFormat="1" ht="14.25" x14ac:dyDescent="0.2">
      <c r="A208" s="2" t="s">
        <v>36</v>
      </c>
      <c r="B208" s="2">
        <v>1</v>
      </c>
      <c r="D208"/>
    </row>
    <row r="209" spans="1:4" s="30" customFormat="1" ht="14.25" x14ac:dyDescent="0.2">
      <c r="A209" s="1"/>
      <c r="B209" s="1"/>
      <c r="D209" s="16"/>
    </row>
    <row r="210" spans="1:4" s="10" customFormat="1" ht="14.25" x14ac:dyDescent="0.2">
      <c r="A210" s="7" t="s">
        <v>221</v>
      </c>
      <c r="B210" s="29">
        <f>SUM(B211:B212)</f>
        <v>34</v>
      </c>
      <c r="D210"/>
    </row>
    <row r="211" spans="1:4" s="10" customFormat="1" ht="14.25" x14ac:dyDescent="0.2">
      <c r="A211" s="32" t="s">
        <v>164</v>
      </c>
      <c r="B211" s="32">
        <v>32</v>
      </c>
      <c r="D211"/>
    </row>
    <row r="212" spans="1:4" s="10" customFormat="1" ht="14.25" x14ac:dyDescent="0.2">
      <c r="A212" s="13" t="s">
        <v>165</v>
      </c>
      <c r="B212" s="13">
        <v>2</v>
      </c>
      <c r="D212"/>
    </row>
    <row r="213" spans="1:4" s="10" customFormat="1" x14ac:dyDescent="0.2">
      <c r="D213"/>
    </row>
    <row r="214" spans="1:4" s="10" customFormat="1" ht="14.25" x14ac:dyDescent="0.2">
      <c r="A214" s="7" t="s">
        <v>222</v>
      </c>
      <c r="B214" s="29">
        <f>SUM(B215:B233)</f>
        <v>886</v>
      </c>
      <c r="D214"/>
    </row>
    <row r="215" spans="1:4" s="10" customFormat="1" ht="14.25" x14ac:dyDescent="0.2">
      <c r="A215" s="32" t="s">
        <v>129</v>
      </c>
      <c r="B215" s="32">
        <v>425</v>
      </c>
      <c r="D215"/>
    </row>
    <row r="216" spans="1:4" s="10" customFormat="1" ht="14.25" x14ac:dyDescent="0.2">
      <c r="A216" s="32" t="s">
        <v>130</v>
      </c>
      <c r="B216" s="32">
        <v>2</v>
      </c>
      <c r="D216"/>
    </row>
    <row r="217" spans="1:4" s="10" customFormat="1" ht="14.25" x14ac:dyDescent="0.2">
      <c r="A217" s="13" t="s">
        <v>177</v>
      </c>
      <c r="B217" s="13">
        <v>10</v>
      </c>
      <c r="D217"/>
    </row>
    <row r="218" spans="1:4" s="10" customFormat="1" ht="14.25" x14ac:dyDescent="0.2">
      <c r="A218" s="13" t="s">
        <v>178</v>
      </c>
      <c r="B218" s="13">
        <v>1</v>
      </c>
      <c r="D218"/>
    </row>
    <row r="219" spans="1:4" s="10" customFormat="1" ht="14.25" x14ac:dyDescent="0.2">
      <c r="A219" s="32" t="s">
        <v>179</v>
      </c>
      <c r="B219" s="32">
        <v>4</v>
      </c>
      <c r="D219"/>
    </row>
    <row r="220" spans="1:4" s="10" customFormat="1" ht="14.25" x14ac:dyDescent="0.2">
      <c r="A220" s="13" t="s">
        <v>180</v>
      </c>
      <c r="B220" s="13">
        <v>4</v>
      </c>
      <c r="D220"/>
    </row>
    <row r="221" spans="1:4" s="10" customFormat="1" ht="14.25" x14ac:dyDescent="0.2">
      <c r="A221" s="32" t="s">
        <v>187</v>
      </c>
      <c r="B221" s="32">
        <v>8</v>
      </c>
      <c r="D221"/>
    </row>
    <row r="222" spans="1:4" s="10" customFormat="1" ht="14.25" x14ac:dyDescent="0.2">
      <c r="A222" s="13" t="s">
        <v>188</v>
      </c>
      <c r="B222" s="13">
        <v>105</v>
      </c>
      <c r="D222"/>
    </row>
    <row r="223" spans="1:4" s="10" customFormat="1" ht="14.25" x14ac:dyDescent="0.2">
      <c r="A223" s="32" t="s">
        <v>189</v>
      </c>
      <c r="B223" s="32">
        <v>6</v>
      </c>
      <c r="D223"/>
    </row>
    <row r="224" spans="1:4" s="10" customFormat="1" ht="14.25" x14ac:dyDescent="0.2">
      <c r="A224" s="13" t="s">
        <v>190</v>
      </c>
      <c r="B224" s="13">
        <v>13</v>
      </c>
      <c r="D224"/>
    </row>
    <row r="225" spans="1:4" s="10" customFormat="1" ht="14.25" x14ac:dyDescent="0.2">
      <c r="A225" s="13" t="s">
        <v>191</v>
      </c>
      <c r="B225" s="13">
        <v>10</v>
      </c>
      <c r="D225"/>
    </row>
    <row r="226" spans="1:4" s="10" customFormat="1" ht="14.25" x14ac:dyDescent="0.2">
      <c r="A226" s="32" t="s">
        <v>192</v>
      </c>
      <c r="B226" s="32">
        <v>99</v>
      </c>
      <c r="D226"/>
    </row>
    <row r="227" spans="1:4" s="10" customFormat="1" ht="14.25" x14ac:dyDescent="0.2">
      <c r="A227" s="32" t="s">
        <v>194</v>
      </c>
      <c r="B227" s="32">
        <v>3</v>
      </c>
      <c r="D227"/>
    </row>
    <row r="228" spans="1:4" s="10" customFormat="1" ht="14.25" x14ac:dyDescent="0.2">
      <c r="A228" s="32" t="s">
        <v>195</v>
      </c>
      <c r="B228" s="32">
        <v>1</v>
      </c>
      <c r="D228"/>
    </row>
    <row r="229" spans="1:4" s="10" customFormat="1" ht="14.25" x14ac:dyDescent="0.2">
      <c r="A229" s="13" t="s">
        <v>196</v>
      </c>
      <c r="B229" s="13">
        <v>3</v>
      </c>
      <c r="D229"/>
    </row>
    <row r="230" spans="1:4" s="10" customFormat="1" ht="14.25" x14ac:dyDescent="0.2">
      <c r="A230" s="13" t="s">
        <v>197</v>
      </c>
      <c r="B230" s="13">
        <v>1</v>
      </c>
      <c r="D230"/>
    </row>
    <row r="231" spans="1:4" s="10" customFormat="1" ht="14.25" x14ac:dyDescent="0.2">
      <c r="A231" s="13" t="s">
        <v>198</v>
      </c>
      <c r="B231" s="13">
        <v>28</v>
      </c>
      <c r="D231"/>
    </row>
    <row r="232" spans="1:4" s="10" customFormat="1" ht="14.25" x14ac:dyDescent="0.2">
      <c r="A232" s="13" t="s">
        <v>199</v>
      </c>
      <c r="B232" s="13">
        <v>156</v>
      </c>
      <c r="D232"/>
    </row>
    <row r="233" spans="1:4" s="10" customFormat="1" ht="14.25" x14ac:dyDescent="0.2">
      <c r="A233" s="13" t="s">
        <v>200</v>
      </c>
      <c r="B233" s="13">
        <v>7</v>
      </c>
      <c r="D233"/>
    </row>
    <row r="234" spans="1:4" s="10" customFormat="1" ht="14.25" x14ac:dyDescent="0.2">
      <c r="A234" s="1"/>
      <c r="B234" s="1"/>
      <c r="D234"/>
    </row>
    <row r="235" spans="1:4" s="10" customFormat="1" ht="14.25" x14ac:dyDescent="0.2">
      <c r="A235" s="7" t="s">
        <v>218</v>
      </c>
      <c r="B235" s="29">
        <f>SUM(B236:B241)</f>
        <v>209</v>
      </c>
      <c r="D235"/>
    </row>
    <row r="236" spans="1:4" s="10" customFormat="1" ht="14.25" x14ac:dyDescent="0.2">
      <c r="A236" s="13" t="s">
        <v>201</v>
      </c>
      <c r="B236" s="13">
        <v>76</v>
      </c>
      <c r="D236"/>
    </row>
    <row r="237" spans="1:4" s="10" customFormat="1" ht="14.25" x14ac:dyDescent="0.2">
      <c r="A237" s="13" t="s">
        <v>202</v>
      </c>
      <c r="B237" s="13">
        <v>2</v>
      </c>
      <c r="D237"/>
    </row>
    <row r="238" spans="1:4" s="10" customFormat="1" ht="14.25" x14ac:dyDescent="0.2">
      <c r="A238" s="13" t="s">
        <v>203</v>
      </c>
      <c r="B238" s="13">
        <v>16</v>
      </c>
      <c r="D238"/>
    </row>
    <row r="239" spans="1:4" s="10" customFormat="1" ht="14.25" x14ac:dyDescent="0.2">
      <c r="A239" s="13" t="s">
        <v>204</v>
      </c>
      <c r="B239" s="13">
        <v>93</v>
      </c>
      <c r="D239"/>
    </row>
    <row r="240" spans="1:4" s="10" customFormat="1" ht="14.25" x14ac:dyDescent="0.2">
      <c r="A240" s="13" t="s">
        <v>205</v>
      </c>
      <c r="B240" s="13">
        <v>19</v>
      </c>
      <c r="D240"/>
    </row>
    <row r="241" spans="1:4" s="10" customFormat="1" ht="14.25" x14ac:dyDescent="0.2">
      <c r="A241" s="32" t="s">
        <v>206</v>
      </c>
      <c r="B241" s="32">
        <v>3</v>
      </c>
      <c r="D241"/>
    </row>
    <row r="242" spans="1:4" s="10" customFormat="1" x14ac:dyDescent="0.2">
      <c r="D242"/>
    </row>
    <row r="243" spans="1:4" s="10" customFormat="1" x14ac:dyDescent="0.2">
      <c r="D243"/>
    </row>
    <row r="244" spans="1:4" s="10" customFormat="1" x14ac:dyDescent="0.2">
      <c r="D244"/>
    </row>
  </sheetData>
  <pageMargins left="0.75" right="0.75" top="1" bottom="1" header="0.5" footer="0.5"/>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F099BC-C0BC-4F82-9125-9EAE2D62C0E4}">
  <dimension ref="A1:H244"/>
  <sheetViews>
    <sheetView zoomScale="80" zoomScaleNormal="80" workbookViewId="0">
      <pane ySplit="1" topLeftCell="A157" activePane="bottomLeft" state="frozen"/>
      <selection pane="bottomLeft" activeCell="D125" sqref="D125"/>
    </sheetView>
  </sheetViews>
  <sheetFormatPr defaultRowHeight="12.75" x14ac:dyDescent="0.2"/>
  <cols>
    <col min="1" max="1" width="94.42578125" customWidth="1"/>
    <col min="2" max="2" width="22.140625" customWidth="1"/>
    <col min="3" max="3" width="8.7109375" style="10"/>
    <col min="4" max="4" width="93.28515625" customWidth="1"/>
    <col min="7" max="7" width="62.140625" bestFit="1" customWidth="1"/>
  </cols>
  <sheetData>
    <row r="1" spans="1:4" s="5" customFormat="1" ht="15" x14ac:dyDescent="0.25">
      <c r="A1" s="3" t="s">
        <v>210</v>
      </c>
      <c r="B1" s="4" t="s">
        <v>209</v>
      </c>
    </row>
    <row r="2" spans="1:4" ht="14.25" x14ac:dyDescent="0.2">
      <c r="A2" s="6" t="s">
        <v>0</v>
      </c>
      <c r="B2" s="23">
        <f>SUM(B3:B43)</f>
        <v>301</v>
      </c>
      <c r="C2" s="24">
        <v>269</v>
      </c>
      <c r="D2" t="s">
        <v>212</v>
      </c>
    </row>
    <row r="3" spans="1:4" ht="14.25" x14ac:dyDescent="0.2">
      <c r="A3" s="13" t="s">
        <v>1</v>
      </c>
      <c r="B3" s="13">
        <v>1</v>
      </c>
    </row>
    <row r="4" spans="1:4" ht="14.25" x14ac:dyDescent="0.2">
      <c r="A4" s="13" t="s">
        <v>2</v>
      </c>
      <c r="B4" s="13">
        <v>5</v>
      </c>
    </row>
    <row r="5" spans="1:4" ht="14.25" x14ac:dyDescent="0.2">
      <c r="A5" s="2" t="s">
        <v>3</v>
      </c>
      <c r="B5" s="2">
        <v>3</v>
      </c>
    </row>
    <row r="6" spans="1:4" ht="14.25" x14ac:dyDescent="0.2">
      <c r="A6" s="13" t="s">
        <v>4</v>
      </c>
      <c r="B6" s="13">
        <v>2</v>
      </c>
    </row>
    <row r="7" spans="1:4" ht="14.25" x14ac:dyDescent="0.2">
      <c r="A7" s="13" t="s">
        <v>5</v>
      </c>
      <c r="B7" s="13">
        <v>11</v>
      </c>
    </row>
    <row r="8" spans="1:4" ht="14.25" x14ac:dyDescent="0.2">
      <c r="A8" s="2" t="s">
        <v>6</v>
      </c>
      <c r="B8" s="2">
        <v>30</v>
      </c>
      <c r="D8" t="s">
        <v>234</v>
      </c>
    </row>
    <row r="9" spans="1:4" ht="14.25" x14ac:dyDescent="0.2">
      <c r="A9" s="13" t="s">
        <v>7</v>
      </c>
      <c r="B9" s="13">
        <v>107</v>
      </c>
    </row>
    <row r="10" spans="1:4" ht="14.25" x14ac:dyDescent="0.2">
      <c r="A10" s="2" t="s">
        <v>8</v>
      </c>
      <c r="B10" s="2">
        <v>1</v>
      </c>
    </row>
    <row r="11" spans="1:4" ht="14.25" x14ac:dyDescent="0.2">
      <c r="A11" s="2" t="s">
        <v>9</v>
      </c>
      <c r="B11" s="2">
        <v>14</v>
      </c>
      <c r="D11" t="s">
        <v>234</v>
      </c>
    </row>
    <row r="12" spans="1:4" ht="14.25" x14ac:dyDescent="0.2">
      <c r="A12" s="2" t="s">
        <v>10</v>
      </c>
      <c r="B12" s="2">
        <v>6</v>
      </c>
      <c r="D12" t="s">
        <v>234</v>
      </c>
    </row>
    <row r="13" spans="1:4" ht="14.25" x14ac:dyDescent="0.2">
      <c r="A13" s="13" t="s">
        <v>11</v>
      </c>
      <c r="B13" s="13">
        <v>1</v>
      </c>
    </row>
    <row r="14" spans="1:4" ht="14.25" x14ac:dyDescent="0.2">
      <c r="A14" s="13" t="s">
        <v>12</v>
      </c>
      <c r="B14" s="13">
        <v>2</v>
      </c>
    </row>
    <row r="15" spans="1:4" ht="14.25" x14ac:dyDescent="0.2">
      <c r="A15" s="13" t="s">
        <v>13</v>
      </c>
      <c r="B15" s="13">
        <v>2</v>
      </c>
    </row>
    <row r="16" spans="1:4" ht="14.25" x14ac:dyDescent="0.2">
      <c r="A16" s="13" t="s">
        <v>14</v>
      </c>
      <c r="B16" s="13">
        <v>3</v>
      </c>
    </row>
    <row r="17" spans="1:2" ht="14.25" x14ac:dyDescent="0.2">
      <c r="A17" s="13" t="s">
        <v>15</v>
      </c>
      <c r="B17" s="13">
        <v>6</v>
      </c>
    </row>
    <row r="18" spans="1:2" ht="14.25" x14ac:dyDescent="0.2">
      <c r="A18" s="13" t="s">
        <v>16</v>
      </c>
      <c r="B18" s="13">
        <v>2</v>
      </c>
    </row>
    <row r="19" spans="1:2" ht="14.25" x14ac:dyDescent="0.2">
      <c r="A19" s="13" t="s">
        <v>17</v>
      </c>
      <c r="B19" s="13">
        <v>28</v>
      </c>
    </row>
    <row r="20" spans="1:2" ht="14.25" x14ac:dyDescent="0.2">
      <c r="A20" s="13" t="s">
        <v>18</v>
      </c>
      <c r="B20" s="13">
        <v>13</v>
      </c>
    </row>
    <row r="21" spans="1:2" ht="14.25" x14ac:dyDescent="0.2">
      <c r="A21" s="2" t="s">
        <v>19</v>
      </c>
      <c r="B21" s="2">
        <v>1</v>
      </c>
    </row>
    <row r="22" spans="1:2" ht="14.25" x14ac:dyDescent="0.2">
      <c r="A22" s="13" t="s">
        <v>20</v>
      </c>
      <c r="B22" s="13">
        <v>2</v>
      </c>
    </row>
    <row r="23" spans="1:2" ht="14.25" x14ac:dyDescent="0.2">
      <c r="A23" s="2" t="s">
        <v>21</v>
      </c>
      <c r="B23" s="2">
        <v>1</v>
      </c>
    </row>
    <row r="24" spans="1:2" ht="14.25" x14ac:dyDescent="0.2">
      <c r="A24" s="13" t="s">
        <v>22</v>
      </c>
      <c r="B24" s="13">
        <v>19</v>
      </c>
    </row>
    <row r="25" spans="1:2" ht="14.25" x14ac:dyDescent="0.2">
      <c r="A25" s="13" t="s">
        <v>23</v>
      </c>
      <c r="B25" s="13">
        <v>1</v>
      </c>
    </row>
    <row r="26" spans="1:2" ht="14.25" x14ac:dyDescent="0.2">
      <c r="A26" s="2" t="s">
        <v>24</v>
      </c>
      <c r="B26" s="2">
        <v>1</v>
      </c>
    </row>
    <row r="27" spans="1:2" ht="14.25" x14ac:dyDescent="0.2">
      <c r="A27" s="2" t="s">
        <v>25</v>
      </c>
      <c r="B27" s="2">
        <v>1</v>
      </c>
    </row>
    <row r="28" spans="1:2" ht="14.25" x14ac:dyDescent="0.2">
      <c r="A28" s="2" t="s">
        <v>26</v>
      </c>
      <c r="B28" s="2">
        <v>2</v>
      </c>
    </row>
    <row r="29" spans="1:2" ht="14.25" x14ac:dyDescent="0.2">
      <c r="A29" s="2" t="s">
        <v>27</v>
      </c>
      <c r="B29" s="2">
        <v>1</v>
      </c>
    </row>
    <row r="30" spans="1:2" ht="14.25" x14ac:dyDescent="0.2">
      <c r="A30" s="2" t="s">
        <v>28</v>
      </c>
      <c r="B30" s="2">
        <v>9</v>
      </c>
    </row>
    <row r="31" spans="1:2" ht="14.25" x14ac:dyDescent="0.2">
      <c r="A31" s="2" t="s">
        <v>29</v>
      </c>
      <c r="B31" s="2">
        <v>5</v>
      </c>
    </row>
    <row r="32" spans="1:2" ht="14.25" x14ac:dyDescent="0.2">
      <c r="A32" s="2" t="s">
        <v>30</v>
      </c>
      <c r="B32" s="2">
        <v>3</v>
      </c>
    </row>
    <row r="33" spans="1:4" ht="14.25" x14ac:dyDescent="0.2">
      <c r="A33" s="13" t="s">
        <v>31</v>
      </c>
      <c r="B33" s="13">
        <v>1</v>
      </c>
    </row>
    <row r="34" spans="1:4" ht="14.25" x14ac:dyDescent="0.2">
      <c r="A34" s="13" t="s">
        <v>32</v>
      </c>
      <c r="B34" s="13">
        <v>1</v>
      </c>
    </row>
    <row r="35" spans="1:4" ht="14.25" x14ac:dyDescent="0.2">
      <c r="A35" s="13" t="s">
        <v>33</v>
      </c>
      <c r="B35" s="13">
        <v>1</v>
      </c>
    </row>
    <row r="36" spans="1:4" ht="14.25" x14ac:dyDescent="0.2">
      <c r="A36" s="2" t="s">
        <v>34</v>
      </c>
      <c r="B36" s="2">
        <v>2</v>
      </c>
    </row>
    <row r="37" spans="1:4" ht="14.25" x14ac:dyDescent="0.2">
      <c r="A37" s="2" t="s">
        <v>35</v>
      </c>
      <c r="B37" s="2">
        <v>1</v>
      </c>
    </row>
    <row r="38" spans="1:4" ht="14.25" x14ac:dyDescent="0.2">
      <c r="A38" s="2" t="s">
        <v>36</v>
      </c>
      <c r="B38" s="2">
        <v>1</v>
      </c>
    </row>
    <row r="39" spans="1:4" ht="14.25" x14ac:dyDescent="0.2">
      <c r="A39" s="2" t="s">
        <v>37</v>
      </c>
      <c r="B39" s="2">
        <v>1</v>
      </c>
    </row>
    <row r="40" spans="1:4" ht="14.25" x14ac:dyDescent="0.2">
      <c r="A40" s="2" t="s">
        <v>38</v>
      </c>
      <c r="B40" s="2">
        <v>2</v>
      </c>
    </row>
    <row r="41" spans="1:4" ht="14.25" x14ac:dyDescent="0.2">
      <c r="A41" s="13" t="s">
        <v>39</v>
      </c>
      <c r="B41" s="13">
        <v>1</v>
      </c>
    </row>
    <row r="42" spans="1:4" ht="14.25" x14ac:dyDescent="0.2">
      <c r="A42" s="2" t="s">
        <v>40</v>
      </c>
      <c r="B42" s="2">
        <v>6</v>
      </c>
    </row>
    <row r="43" spans="1:4" ht="14.25" x14ac:dyDescent="0.2">
      <c r="A43" s="2" t="s">
        <v>41</v>
      </c>
      <c r="B43" s="2">
        <v>1</v>
      </c>
    </row>
    <row r="44" spans="1:4" ht="14.25" x14ac:dyDescent="0.2">
      <c r="A44" s="8" t="s">
        <v>42</v>
      </c>
      <c r="B44" s="22">
        <f>SUM(B45:B59)</f>
        <v>82</v>
      </c>
      <c r="C44" s="25">
        <v>77</v>
      </c>
      <c r="D44" t="s">
        <v>212</v>
      </c>
    </row>
    <row r="45" spans="1:4" ht="14.25" x14ac:dyDescent="0.2">
      <c r="A45" s="9" t="s">
        <v>43</v>
      </c>
      <c r="B45" s="9">
        <v>1</v>
      </c>
    </row>
    <row r="46" spans="1:4" ht="14.25" x14ac:dyDescent="0.2">
      <c r="A46" s="9" t="s">
        <v>44</v>
      </c>
      <c r="B46" s="9">
        <v>7</v>
      </c>
    </row>
    <row r="47" spans="1:4" ht="14.25" x14ac:dyDescent="0.2">
      <c r="A47" s="9" t="s">
        <v>45</v>
      </c>
      <c r="B47" s="9">
        <v>1</v>
      </c>
    </row>
    <row r="48" spans="1:4" ht="14.25" x14ac:dyDescent="0.2">
      <c r="A48" s="9" t="s">
        <v>46</v>
      </c>
      <c r="B48" s="9">
        <v>1</v>
      </c>
    </row>
    <row r="49" spans="1:4" ht="14.25" x14ac:dyDescent="0.2">
      <c r="A49" s="9" t="s">
        <v>47</v>
      </c>
      <c r="B49" s="9">
        <v>1</v>
      </c>
    </row>
    <row r="50" spans="1:4" ht="14.25" x14ac:dyDescent="0.2">
      <c r="A50" s="9" t="s">
        <v>48</v>
      </c>
      <c r="B50" s="9">
        <v>1</v>
      </c>
    </row>
    <row r="51" spans="1:4" ht="14.25" x14ac:dyDescent="0.2">
      <c r="A51" s="9" t="s">
        <v>49</v>
      </c>
      <c r="B51" s="9">
        <v>5</v>
      </c>
    </row>
    <row r="52" spans="1:4" ht="14.25" x14ac:dyDescent="0.2">
      <c r="A52" s="9" t="s">
        <v>50</v>
      </c>
      <c r="B52" s="9">
        <v>2</v>
      </c>
    </row>
    <row r="53" spans="1:4" ht="14.25" x14ac:dyDescent="0.2">
      <c r="A53" s="9" t="s">
        <v>51</v>
      </c>
      <c r="B53" s="9">
        <v>1</v>
      </c>
    </row>
    <row r="54" spans="1:4" ht="14.25" x14ac:dyDescent="0.2">
      <c r="A54" s="9" t="s">
        <v>52</v>
      </c>
      <c r="B54" s="9">
        <v>1</v>
      </c>
    </row>
    <row r="55" spans="1:4" ht="14.25" x14ac:dyDescent="0.2">
      <c r="A55" s="9" t="s">
        <v>53</v>
      </c>
      <c r="B55" s="9">
        <v>2</v>
      </c>
    </row>
    <row r="56" spans="1:4" ht="14.25" x14ac:dyDescent="0.2">
      <c r="A56" s="9" t="s">
        <v>54</v>
      </c>
      <c r="B56" s="9">
        <v>28</v>
      </c>
    </row>
    <row r="57" spans="1:4" ht="14.25" x14ac:dyDescent="0.2">
      <c r="A57" s="9" t="s">
        <v>55</v>
      </c>
      <c r="B57" s="9">
        <v>13</v>
      </c>
    </row>
    <row r="58" spans="1:4" ht="14.25" x14ac:dyDescent="0.2">
      <c r="A58" s="9" t="s">
        <v>56</v>
      </c>
      <c r="B58" s="9">
        <v>14</v>
      </c>
    </row>
    <row r="59" spans="1:4" ht="14.25" x14ac:dyDescent="0.2">
      <c r="A59" s="9" t="s">
        <v>57</v>
      </c>
      <c r="B59" s="9">
        <v>4</v>
      </c>
    </row>
    <row r="60" spans="1:4" ht="14.25" x14ac:dyDescent="0.2">
      <c r="A60" s="11" t="s">
        <v>58</v>
      </c>
      <c r="B60" s="21">
        <f>SUM(B61:B65)</f>
        <v>18</v>
      </c>
      <c r="C60" s="26">
        <v>17</v>
      </c>
      <c r="D60" t="s">
        <v>212</v>
      </c>
    </row>
    <row r="61" spans="1:4" ht="14.25" x14ac:dyDescent="0.2">
      <c r="A61" s="12" t="s">
        <v>59</v>
      </c>
      <c r="B61" s="12">
        <v>1</v>
      </c>
    </row>
    <row r="62" spans="1:4" ht="14.25" x14ac:dyDescent="0.2">
      <c r="A62" s="12" t="s">
        <v>60</v>
      </c>
      <c r="B62" s="12">
        <v>2</v>
      </c>
    </row>
    <row r="63" spans="1:4" ht="14.25" x14ac:dyDescent="0.2">
      <c r="A63" s="12" t="s">
        <v>61</v>
      </c>
      <c r="B63" s="12">
        <v>1</v>
      </c>
    </row>
    <row r="64" spans="1:4" ht="14.25" x14ac:dyDescent="0.2">
      <c r="A64" s="12" t="s">
        <v>62</v>
      </c>
      <c r="B64" s="12">
        <v>1</v>
      </c>
    </row>
    <row r="65" spans="1:4" ht="14.25" x14ac:dyDescent="0.2">
      <c r="A65" s="12" t="s">
        <v>63</v>
      </c>
      <c r="B65" s="12">
        <v>13</v>
      </c>
    </row>
    <row r="66" spans="1:4" ht="14.25" x14ac:dyDescent="0.2">
      <c r="A66" s="14" t="s">
        <v>78</v>
      </c>
      <c r="B66" s="20">
        <f>SUM(B67:B93)</f>
        <v>1534</v>
      </c>
      <c r="C66" s="27">
        <v>1323</v>
      </c>
      <c r="D66" t="s">
        <v>212</v>
      </c>
    </row>
    <row r="67" spans="1:4" ht="14.25" x14ac:dyDescent="0.2">
      <c r="A67" s="15" t="s">
        <v>79</v>
      </c>
      <c r="B67" s="15">
        <v>51</v>
      </c>
    </row>
    <row r="68" spans="1:4" ht="14.25" x14ac:dyDescent="0.2">
      <c r="A68" s="15" t="s">
        <v>80</v>
      </c>
      <c r="B68" s="15">
        <v>6</v>
      </c>
    </row>
    <row r="69" spans="1:4" ht="14.25" x14ac:dyDescent="0.2">
      <c r="A69" s="15" t="s">
        <v>81</v>
      </c>
      <c r="B69" s="15">
        <v>60</v>
      </c>
    </row>
    <row r="70" spans="1:4" ht="14.25" x14ac:dyDescent="0.2">
      <c r="A70" s="15" t="s">
        <v>82</v>
      </c>
      <c r="B70" s="15">
        <v>3</v>
      </c>
    </row>
    <row r="71" spans="1:4" ht="14.25" x14ac:dyDescent="0.2">
      <c r="A71" s="15" t="s">
        <v>83</v>
      </c>
      <c r="B71" s="15">
        <v>1</v>
      </c>
    </row>
    <row r="72" spans="1:4" ht="14.25" x14ac:dyDescent="0.2">
      <c r="A72" s="15" t="s">
        <v>84</v>
      </c>
      <c r="B72" s="15">
        <v>399</v>
      </c>
    </row>
    <row r="73" spans="1:4" ht="14.25" x14ac:dyDescent="0.2">
      <c r="A73" s="15" t="s">
        <v>85</v>
      </c>
      <c r="B73" s="15">
        <v>39</v>
      </c>
    </row>
    <row r="74" spans="1:4" ht="14.25" x14ac:dyDescent="0.2">
      <c r="A74" s="15" t="s">
        <v>86</v>
      </c>
      <c r="B74" s="15">
        <v>51</v>
      </c>
    </row>
    <row r="75" spans="1:4" ht="14.25" x14ac:dyDescent="0.2">
      <c r="A75" s="15" t="s">
        <v>87</v>
      </c>
      <c r="B75" s="15">
        <v>4</v>
      </c>
    </row>
    <row r="76" spans="1:4" ht="14.25" x14ac:dyDescent="0.2">
      <c r="A76" s="15" t="s">
        <v>88</v>
      </c>
      <c r="B76" s="15">
        <v>1</v>
      </c>
    </row>
    <row r="77" spans="1:4" ht="14.25" x14ac:dyDescent="0.2">
      <c r="A77" s="15" t="s">
        <v>89</v>
      </c>
      <c r="B77" s="15">
        <v>2</v>
      </c>
    </row>
    <row r="78" spans="1:4" ht="14.25" x14ac:dyDescent="0.2">
      <c r="A78" s="15" t="s">
        <v>90</v>
      </c>
      <c r="B78" s="15">
        <v>8</v>
      </c>
    </row>
    <row r="79" spans="1:4" ht="14.25" x14ac:dyDescent="0.2">
      <c r="A79" s="15" t="s">
        <v>91</v>
      </c>
      <c r="B79" s="15">
        <v>1</v>
      </c>
    </row>
    <row r="80" spans="1:4" ht="14.25" x14ac:dyDescent="0.2">
      <c r="A80" s="15" t="s">
        <v>92</v>
      </c>
      <c r="B80" s="15">
        <v>93</v>
      </c>
    </row>
    <row r="81" spans="1:4" ht="14.25" x14ac:dyDescent="0.2">
      <c r="A81" s="15" t="s">
        <v>93</v>
      </c>
      <c r="B81" s="15">
        <v>6</v>
      </c>
    </row>
    <row r="82" spans="1:4" ht="14.25" x14ac:dyDescent="0.2">
      <c r="A82" s="15" t="s">
        <v>94</v>
      </c>
      <c r="B82" s="15">
        <v>2</v>
      </c>
    </row>
    <row r="83" spans="1:4" ht="14.25" x14ac:dyDescent="0.2">
      <c r="A83" s="15" t="s">
        <v>95</v>
      </c>
      <c r="B83" s="15">
        <v>122</v>
      </c>
    </row>
    <row r="84" spans="1:4" ht="14.25" x14ac:dyDescent="0.2">
      <c r="A84" s="15" t="s">
        <v>96</v>
      </c>
      <c r="B84" s="15">
        <v>109</v>
      </c>
    </row>
    <row r="85" spans="1:4" ht="14.25" x14ac:dyDescent="0.2">
      <c r="A85" s="15" t="s">
        <v>97</v>
      </c>
      <c r="B85" s="15">
        <v>72</v>
      </c>
    </row>
    <row r="86" spans="1:4" ht="14.25" x14ac:dyDescent="0.2">
      <c r="A86" s="15" t="s">
        <v>98</v>
      </c>
      <c r="B86" s="15">
        <v>1</v>
      </c>
    </row>
    <row r="87" spans="1:4" ht="14.25" x14ac:dyDescent="0.2">
      <c r="A87" s="15" t="s">
        <v>99</v>
      </c>
      <c r="B87" s="15">
        <v>1</v>
      </c>
    </row>
    <row r="88" spans="1:4" ht="14.25" x14ac:dyDescent="0.2">
      <c r="A88" s="15" t="s">
        <v>100</v>
      </c>
      <c r="B88" s="15">
        <v>4</v>
      </c>
    </row>
    <row r="89" spans="1:4" ht="14.25" x14ac:dyDescent="0.2">
      <c r="A89" s="15" t="s">
        <v>101</v>
      </c>
      <c r="B89" s="15">
        <v>177</v>
      </c>
    </row>
    <row r="90" spans="1:4" ht="14.25" x14ac:dyDescent="0.2">
      <c r="A90" s="15" t="s">
        <v>102</v>
      </c>
      <c r="B90" s="15">
        <v>251</v>
      </c>
    </row>
    <row r="91" spans="1:4" ht="14.25" x14ac:dyDescent="0.2">
      <c r="A91" s="15" t="s">
        <v>103</v>
      </c>
      <c r="B91" s="15">
        <v>13</v>
      </c>
    </row>
    <row r="92" spans="1:4" ht="14.25" x14ac:dyDescent="0.2">
      <c r="A92" s="15" t="s">
        <v>104</v>
      </c>
      <c r="B92" s="15">
        <v>23</v>
      </c>
    </row>
    <row r="93" spans="1:4" ht="14.25" x14ac:dyDescent="0.2">
      <c r="A93" s="15" t="s">
        <v>105</v>
      </c>
      <c r="B93" s="15">
        <v>34</v>
      </c>
    </row>
    <row r="94" spans="1:4" ht="14.25" x14ac:dyDescent="0.2">
      <c r="A94" s="18" t="s">
        <v>133</v>
      </c>
      <c r="B94" s="19">
        <f>SUM(B95:B107)</f>
        <v>146</v>
      </c>
      <c r="C94" s="28">
        <v>139</v>
      </c>
      <c r="D94" t="s">
        <v>212</v>
      </c>
    </row>
    <row r="95" spans="1:4" ht="14.25" x14ac:dyDescent="0.2">
      <c r="A95" s="17" t="s">
        <v>134</v>
      </c>
      <c r="B95" s="17">
        <v>30</v>
      </c>
    </row>
    <row r="96" spans="1:4" ht="14.25" x14ac:dyDescent="0.2">
      <c r="A96" s="17" t="s">
        <v>135</v>
      </c>
      <c r="B96" s="17">
        <v>1</v>
      </c>
    </row>
    <row r="97" spans="1:8" ht="14.25" x14ac:dyDescent="0.2">
      <c r="A97" s="17" t="s">
        <v>136</v>
      </c>
      <c r="B97" s="17">
        <v>3</v>
      </c>
    </row>
    <row r="98" spans="1:8" ht="14.25" x14ac:dyDescent="0.2">
      <c r="A98" s="17" t="s">
        <v>137</v>
      </c>
      <c r="B98" s="17">
        <v>1</v>
      </c>
    </row>
    <row r="99" spans="1:8" ht="14.25" x14ac:dyDescent="0.2">
      <c r="A99" s="17" t="s">
        <v>138</v>
      </c>
      <c r="B99" s="17">
        <v>5</v>
      </c>
      <c r="D99" s="31" t="s">
        <v>230</v>
      </c>
      <c r="E99" s="31">
        <f>SUM(E101,E112,E116,E133,E149,E162)</f>
        <v>2668</v>
      </c>
    </row>
    <row r="100" spans="1:8" ht="14.25" x14ac:dyDescent="0.2">
      <c r="A100" s="17" t="s">
        <v>139</v>
      </c>
      <c r="B100" s="17">
        <v>6</v>
      </c>
      <c r="D100" s="10"/>
      <c r="E100" s="10"/>
    </row>
    <row r="101" spans="1:8" ht="14.25" x14ac:dyDescent="0.2">
      <c r="A101" s="17" t="s">
        <v>140</v>
      </c>
      <c r="B101" s="17">
        <v>35</v>
      </c>
      <c r="D101" s="7" t="s">
        <v>226</v>
      </c>
      <c r="E101" s="29">
        <f>SUM(E102:E109)</f>
        <v>645</v>
      </c>
    </row>
    <row r="102" spans="1:8" ht="14.25" x14ac:dyDescent="0.2">
      <c r="A102" s="17" t="s">
        <v>141</v>
      </c>
      <c r="B102" s="17">
        <v>6</v>
      </c>
      <c r="D102" s="1" t="s">
        <v>127</v>
      </c>
      <c r="E102" s="1">
        <v>101</v>
      </c>
    </row>
    <row r="103" spans="1:8" ht="14.25" x14ac:dyDescent="0.2">
      <c r="A103" s="17" t="s">
        <v>142</v>
      </c>
      <c r="B103" s="17">
        <v>13</v>
      </c>
      <c r="D103" s="1" t="s">
        <v>147</v>
      </c>
      <c r="E103" s="1">
        <v>139</v>
      </c>
    </row>
    <row r="104" spans="1:8" ht="14.25" x14ac:dyDescent="0.2">
      <c r="A104" s="17" t="s">
        <v>143</v>
      </c>
      <c r="B104" s="17">
        <v>6</v>
      </c>
      <c r="D104" s="1" t="s">
        <v>148</v>
      </c>
      <c r="E104" s="1">
        <v>222</v>
      </c>
      <c r="G104" s="31" t="s">
        <v>231</v>
      </c>
      <c r="H104" s="10">
        <f>SUM(H106,H112,H118,H128,H134)</f>
        <v>2037</v>
      </c>
    </row>
    <row r="105" spans="1:8" ht="14.25" x14ac:dyDescent="0.2">
      <c r="A105" s="17" t="s">
        <v>144</v>
      </c>
      <c r="B105" s="17">
        <v>6</v>
      </c>
      <c r="D105" s="1" t="s">
        <v>176</v>
      </c>
      <c r="E105" s="1">
        <v>2</v>
      </c>
      <c r="G105" s="10"/>
      <c r="H105" s="10"/>
    </row>
    <row r="106" spans="1:8" ht="14.25" x14ac:dyDescent="0.2">
      <c r="A106" s="17" t="s">
        <v>145</v>
      </c>
      <c r="B106" s="17">
        <v>31</v>
      </c>
      <c r="D106" s="1" t="s">
        <v>175</v>
      </c>
      <c r="E106" s="1">
        <v>131</v>
      </c>
      <c r="G106" s="7" t="s">
        <v>223</v>
      </c>
      <c r="H106" s="29">
        <f>SUM(H107:H110)</f>
        <v>1161</v>
      </c>
    </row>
    <row r="107" spans="1:8" s="10" customFormat="1" ht="14.25" x14ac:dyDescent="0.2">
      <c r="A107" s="17" t="s">
        <v>146</v>
      </c>
      <c r="B107" s="17">
        <v>3</v>
      </c>
      <c r="D107" s="1" t="s">
        <v>171</v>
      </c>
      <c r="E107" s="1">
        <v>13</v>
      </c>
      <c r="G107" s="1" t="s">
        <v>126</v>
      </c>
      <c r="H107" s="1">
        <v>705</v>
      </c>
    </row>
    <row r="108" spans="1:8" s="10" customFormat="1" ht="14.25" x14ac:dyDescent="0.2">
      <c r="A108" s="1"/>
      <c r="B108" s="1"/>
      <c r="D108" s="1" t="s">
        <v>77</v>
      </c>
      <c r="E108" s="1">
        <v>26</v>
      </c>
      <c r="G108" s="1" t="s">
        <v>128</v>
      </c>
      <c r="H108" s="1">
        <v>29</v>
      </c>
    </row>
    <row r="109" spans="1:8" s="10" customFormat="1" ht="14.25" x14ac:dyDescent="0.2">
      <c r="A109" s="7" t="s">
        <v>213</v>
      </c>
      <c r="B109" s="29">
        <f>SUM(B110:B118)</f>
        <v>270</v>
      </c>
      <c r="D109" s="2" t="s">
        <v>5</v>
      </c>
      <c r="E109" s="2">
        <v>11</v>
      </c>
      <c r="G109" s="1" t="s">
        <v>129</v>
      </c>
      <c r="H109" s="1">
        <v>425</v>
      </c>
    </row>
    <row r="110" spans="1:8" s="10" customFormat="1" ht="14.25" x14ac:dyDescent="0.2">
      <c r="A110" s="13" t="s">
        <v>64</v>
      </c>
      <c r="B110" s="13">
        <v>9</v>
      </c>
      <c r="G110" s="1" t="s">
        <v>130</v>
      </c>
      <c r="H110" s="1">
        <v>2</v>
      </c>
    </row>
    <row r="111" spans="1:8" s="10" customFormat="1" ht="14.25" x14ac:dyDescent="0.2">
      <c r="A111" s="32" t="s">
        <v>65</v>
      </c>
      <c r="B111" s="32">
        <v>10</v>
      </c>
    </row>
    <row r="112" spans="1:8" s="10" customFormat="1" ht="14.25" x14ac:dyDescent="0.2">
      <c r="A112" s="32" t="s">
        <v>66</v>
      </c>
      <c r="B112" s="32">
        <v>1</v>
      </c>
      <c r="D112" s="7" t="s">
        <v>227</v>
      </c>
      <c r="E112" s="29">
        <f>SUM(E113:E114)</f>
        <v>18</v>
      </c>
      <c r="F112" s="31"/>
      <c r="G112" s="7" t="s">
        <v>229</v>
      </c>
      <c r="H112" s="29">
        <f>SUM(H113:H116)</f>
        <v>221</v>
      </c>
    </row>
    <row r="113" spans="1:8" s="10" customFormat="1" ht="14.25" x14ac:dyDescent="0.2">
      <c r="A113" s="13" t="s">
        <v>182</v>
      </c>
      <c r="B113" s="13">
        <v>32</v>
      </c>
      <c r="D113" s="1" t="s">
        <v>122</v>
      </c>
      <c r="E113" s="1">
        <v>16</v>
      </c>
      <c r="G113" s="1" t="s">
        <v>149</v>
      </c>
      <c r="H113" s="1">
        <v>133</v>
      </c>
    </row>
    <row r="114" spans="1:8" s="10" customFormat="1" ht="14.25" x14ac:dyDescent="0.2">
      <c r="A114" s="13" t="s">
        <v>183</v>
      </c>
      <c r="B114" s="13">
        <v>14</v>
      </c>
      <c r="D114" s="1" t="s">
        <v>173</v>
      </c>
      <c r="E114" s="1">
        <v>2</v>
      </c>
      <c r="G114" s="1" t="s">
        <v>150</v>
      </c>
      <c r="H114" s="1">
        <v>50</v>
      </c>
    </row>
    <row r="115" spans="1:8" s="10" customFormat="1" ht="14.25" x14ac:dyDescent="0.2">
      <c r="A115" s="13" t="s">
        <v>184</v>
      </c>
      <c r="B115" s="13">
        <v>2</v>
      </c>
      <c r="G115" s="1" t="s">
        <v>170</v>
      </c>
      <c r="H115" s="1">
        <v>11</v>
      </c>
    </row>
    <row r="116" spans="1:8" s="10" customFormat="1" ht="14.25" x14ac:dyDescent="0.2">
      <c r="A116" s="13" t="s">
        <v>185</v>
      </c>
      <c r="B116" s="13">
        <v>1</v>
      </c>
      <c r="D116" s="7" t="s">
        <v>224</v>
      </c>
      <c r="E116" s="29">
        <f>SUM(E117:E130)</f>
        <v>685</v>
      </c>
      <c r="G116" s="1" t="s">
        <v>76</v>
      </c>
      <c r="H116" s="1">
        <v>27</v>
      </c>
    </row>
    <row r="117" spans="1:8" s="10" customFormat="1" ht="14.25" x14ac:dyDescent="0.2">
      <c r="A117" s="13" t="s">
        <v>186</v>
      </c>
      <c r="B117" s="13">
        <v>104</v>
      </c>
      <c r="D117" s="1" t="s">
        <v>67</v>
      </c>
      <c r="E117" s="1">
        <v>44</v>
      </c>
    </row>
    <row r="118" spans="1:8" s="10" customFormat="1" ht="14.25" x14ac:dyDescent="0.2">
      <c r="A118" s="32" t="s">
        <v>193</v>
      </c>
      <c r="B118" s="32">
        <v>97</v>
      </c>
      <c r="D118" s="1" t="s">
        <v>68</v>
      </c>
      <c r="E118" s="1">
        <v>210</v>
      </c>
      <c r="G118" s="7" t="s">
        <v>214</v>
      </c>
      <c r="H118" s="29">
        <f>SUM(H119:H122)</f>
        <v>104</v>
      </c>
    </row>
    <row r="119" spans="1:8" s="10" customFormat="1" ht="14.25" x14ac:dyDescent="0.2">
      <c r="A119" s="13" t="s">
        <v>174</v>
      </c>
      <c r="B119" s="13">
        <v>4</v>
      </c>
      <c r="D119" s="1" t="s">
        <v>69</v>
      </c>
      <c r="E119" s="1">
        <v>238</v>
      </c>
      <c r="G119" s="1" t="s">
        <v>74</v>
      </c>
      <c r="H119" s="1">
        <v>65</v>
      </c>
    </row>
    <row r="120" spans="1:8" s="10" customFormat="1" ht="14.25" x14ac:dyDescent="0.2">
      <c r="A120" s="1"/>
      <c r="B120" s="1"/>
      <c r="D120" s="1" t="s">
        <v>70</v>
      </c>
      <c r="E120" s="1">
        <v>28</v>
      </c>
      <c r="G120" s="1" t="s">
        <v>115</v>
      </c>
      <c r="H120" s="1">
        <v>5</v>
      </c>
    </row>
    <row r="121" spans="1:8" s="10" customFormat="1" ht="14.25" x14ac:dyDescent="0.2">
      <c r="A121" s="7" t="s">
        <v>214</v>
      </c>
      <c r="B121" s="29">
        <f>SUM(B122:B140)</f>
        <v>857</v>
      </c>
      <c r="D121" s="1" t="s">
        <v>71</v>
      </c>
      <c r="E121" s="1">
        <v>9</v>
      </c>
      <c r="G121" s="1" t="s">
        <v>116</v>
      </c>
      <c r="H121" s="1">
        <v>2</v>
      </c>
    </row>
    <row r="122" spans="1:8" s="10" customFormat="1" ht="14.25" x14ac:dyDescent="0.2">
      <c r="A122" s="13" t="s">
        <v>67</v>
      </c>
      <c r="B122" s="13">
        <v>44</v>
      </c>
      <c r="D122" s="1" t="s">
        <v>72</v>
      </c>
      <c r="E122" s="1">
        <v>39</v>
      </c>
      <c r="G122" s="1" t="s">
        <v>125</v>
      </c>
      <c r="H122" s="1">
        <v>32</v>
      </c>
    </row>
    <row r="123" spans="1:8" s="10" customFormat="1" ht="14.25" x14ac:dyDescent="0.2">
      <c r="A123" s="13" t="s">
        <v>68</v>
      </c>
      <c r="B123" s="13">
        <v>210</v>
      </c>
      <c r="D123" s="1" t="s">
        <v>73</v>
      </c>
      <c r="E123" s="1">
        <v>1</v>
      </c>
    </row>
    <row r="124" spans="1:8" s="10" customFormat="1" ht="14.25" x14ac:dyDescent="0.2">
      <c r="A124" s="13" t="s">
        <v>69</v>
      </c>
      <c r="B124" s="13">
        <v>238</v>
      </c>
      <c r="D124" s="1" t="s">
        <v>166</v>
      </c>
      <c r="E124" s="1">
        <v>2</v>
      </c>
    </row>
    <row r="125" spans="1:8" s="10" customFormat="1" ht="14.25" x14ac:dyDescent="0.2">
      <c r="A125" s="13" t="s">
        <v>70</v>
      </c>
      <c r="B125" s="13">
        <v>28</v>
      </c>
      <c r="D125" s="2" t="s">
        <v>7</v>
      </c>
      <c r="E125" s="2">
        <v>107</v>
      </c>
    </row>
    <row r="126" spans="1:8" s="10" customFormat="1" ht="14.25" x14ac:dyDescent="0.2">
      <c r="A126" s="13" t="s">
        <v>71</v>
      </c>
      <c r="B126" s="13">
        <v>9</v>
      </c>
      <c r="D126" s="2" t="s">
        <v>16</v>
      </c>
      <c r="E126" s="2">
        <v>2</v>
      </c>
    </row>
    <row r="127" spans="1:8" s="10" customFormat="1" ht="14.25" x14ac:dyDescent="0.2">
      <c r="A127" s="13" t="s">
        <v>72</v>
      </c>
      <c r="B127" s="13">
        <v>39</v>
      </c>
      <c r="D127" s="2" t="s">
        <v>4</v>
      </c>
      <c r="E127" s="2">
        <v>2</v>
      </c>
    </row>
    <row r="128" spans="1:8" s="10" customFormat="1" ht="14.25" x14ac:dyDescent="0.2">
      <c r="A128" s="13" t="s">
        <v>73</v>
      </c>
      <c r="B128" s="13">
        <v>1</v>
      </c>
      <c r="D128" s="2" t="s">
        <v>32</v>
      </c>
      <c r="E128" s="2">
        <v>1</v>
      </c>
      <c r="G128" s="7" t="s">
        <v>232</v>
      </c>
      <c r="H128" s="29">
        <f>SUM(H129:H132)</f>
        <v>56</v>
      </c>
    </row>
    <row r="129" spans="1:8" s="10" customFormat="1" ht="14.25" x14ac:dyDescent="0.2">
      <c r="A129" s="32" t="s">
        <v>74</v>
      </c>
      <c r="B129" s="32">
        <v>65</v>
      </c>
      <c r="D129" s="2" t="s">
        <v>33</v>
      </c>
      <c r="E129" s="2">
        <v>1</v>
      </c>
      <c r="G129" s="1" t="s">
        <v>108</v>
      </c>
      <c r="H129" s="1">
        <v>7</v>
      </c>
    </row>
    <row r="130" spans="1:8" s="10" customFormat="1" ht="14.25" x14ac:dyDescent="0.2">
      <c r="A130" s="32" t="s">
        <v>115</v>
      </c>
      <c r="B130" s="32">
        <v>5</v>
      </c>
      <c r="D130" s="2" t="s">
        <v>39</v>
      </c>
      <c r="E130" s="2">
        <v>1</v>
      </c>
      <c r="G130" s="1" t="s">
        <v>119</v>
      </c>
      <c r="H130" s="1">
        <v>1</v>
      </c>
    </row>
    <row r="131" spans="1:8" s="10" customFormat="1" ht="14.25" x14ac:dyDescent="0.2">
      <c r="A131" s="32" t="s">
        <v>116</v>
      </c>
      <c r="B131" s="32">
        <v>2</v>
      </c>
      <c r="G131" s="1" t="s">
        <v>121</v>
      </c>
      <c r="H131" s="1">
        <v>14</v>
      </c>
    </row>
    <row r="132" spans="1:8" s="10" customFormat="1" ht="14.25" x14ac:dyDescent="0.2">
      <c r="A132" s="32" t="s">
        <v>125</v>
      </c>
      <c r="B132" s="32">
        <v>32</v>
      </c>
      <c r="G132" s="1" t="s">
        <v>131</v>
      </c>
      <c r="H132" s="1">
        <v>34</v>
      </c>
    </row>
    <row r="133" spans="1:8" s="10" customFormat="1" ht="14.25" x14ac:dyDescent="0.2">
      <c r="A133" s="13" t="s">
        <v>166</v>
      </c>
      <c r="B133" s="13">
        <v>2</v>
      </c>
      <c r="D133" s="7" t="s">
        <v>225</v>
      </c>
      <c r="E133" s="29">
        <f>SUM(E134:E147)</f>
        <v>68</v>
      </c>
    </row>
    <row r="134" spans="1:8" s="10" customFormat="1" ht="14.25" x14ac:dyDescent="0.2">
      <c r="A134" s="13" t="s">
        <v>167</v>
      </c>
      <c r="B134" s="13">
        <v>1</v>
      </c>
      <c r="D134" s="1" t="s">
        <v>75</v>
      </c>
      <c r="E134" s="1">
        <v>3</v>
      </c>
      <c r="G134" s="7" t="s">
        <v>233</v>
      </c>
      <c r="H134" s="29">
        <f>SUM(H135:H153)</f>
        <v>495</v>
      </c>
    </row>
    <row r="135" spans="1:8" s="10" customFormat="1" ht="14.25" x14ac:dyDescent="0.2">
      <c r="A135" s="32" t="s">
        <v>170</v>
      </c>
      <c r="B135" s="32">
        <v>11</v>
      </c>
      <c r="D135" s="1" t="s">
        <v>106</v>
      </c>
      <c r="E135" s="1">
        <v>2</v>
      </c>
      <c r="G135" s="1" t="s">
        <v>112</v>
      </c>
      <c r="H135" s="1">
        <v>2</v>
      </c>
    </row>
    <row r="136" spans="1:8" s="10" customFormat="1" ht="14.25" x14ac:dyDescent="0.2">
      <c r="A136" s="13" t="s">
        <v>171</v>
      </c>
      <c r="B136" s="13">
        <v>13</v>
      </c>
      <c r="D136" s="1" t="s">
        <v>107</v>
      </c>
      <c r="E136" s="1">
        <v>1</v>
      </c>
      <c r="G136" s="1" t="s">
        <v>113</v>
      </c>
      <c r="H136" s="1">
        <v>13</v>
      </c>
    </row>
    <row r="137" spans="1:8" s="10" customFormat="1" ht="14.25" x14ac:dyDescent="0.2">
      <c r="A137" s="2" t="s">
        <v>6</v>
      </c>
      <c r="B137" s="2">
        <v>30</v>
      </c>
      <c r="D137" s="1" t="s">
        <v>109</v>
      </c>
      <c r="E137" s="1">
        <v>7</v>
      </c>
      <c r="G137" s="1" t="s">
        <v>65</v>
      </c>
      <c r="H137" s="1">
        <v>10</v>
      </c>
    </row>
    <row r="138" spans="1:8" s="10" customFormat="1" ht="14.25" x14ac:dyDescent="0.2">
      <c r="A138" s="13" t="s">
        <v>7</v>
      </c>
      <c r="B138" s="13">
        <v>107</v>
      </c>
      <c r="D138" s="1" t="s">
        <v>110</v>
      </c>
      <c r="E138" s="1">
        <v>6</v>
      </c>
      <c r="G138" s="1" t="s">
        <v>66</v>
      </c>
      <c r="H138" s="1">
        <v>1</v>
      </c>
    </row>
    <row r="139" spans="1:8" s="10" customFormat="1" ht="14.25" x14ac:dyDescent="0.2">
      <c r="A139" s="2" t="s">
        <v>9</v>
      </c>
      <c r="B139" s="2">
        <v>14</v>
      </c>
      <c r="D139" s="1" t="s">
        <v>118</v>
      </c>
      <c r="E139" s="1">
        <v>4</v>
      </c>
      <c r="G139" s="1" t="s">
        <v>193</v>
      </c>
      <c r="H139" s="1">
        <v>97</v>
      </c>
    </row>
    <row r="140" spans="1:8" s="10" customFormat="1" ht="14.25" x14ac:dyDescent="0.2">
      <c r="A140" s="2" t="s">
        <v>10</v>
      </c>
      <c r="B140" s="2">
        <v>6</v>
      </c>
      <c r="D140" s="1" t="s">
        <v>120</v>
      </c>
      <c r="E140" s="1">
        <v>13</v>
      </c>
      <c r="G140" s="1" t="s">
        <v>152</v>
      </c>
      <c r="H140" s="1">
        <v>44</v>
      </c>
    </row>
    <row r="141" spans="1:8" s="10" customFormat="1" ht="14.25" x14ac:dyDescent="0.2">
      <c r="A141" s="1"/>
      <c r="B141" s="1"/>
      <c r="D141" s="1" t="s">
        <v>132</v>
      </c>
      <c r="E141" s="1">
        <v>18</v>
      </c>
      <c r="G141" s="1" t="s">
        <v>157</v>
      </c>
      <c r="H141" s="1">
        <v>44</v>
      </c>
    </row>
    <row r="142" spans="1:8" s="10" customFormat="1" ht="14.25" x14ac:dyDescent="0.2">
      <c r="A142" s="7" t="s">
        <v>215</v>
      </c>
      <c r="B142" s="29">
        <f>SUM(B143:B156)</f>
        <v>113</v>
      </c>
      <c r="D142" s="1" t="s">
        <v>167</v>
      </c>
      <c r="E142" s="1">
        <v>1</v>
      </c>
      <c r="G142" s="1" t="s">
        <v>159</v>
      </c>
      <c r="H142" s="1">
        <v>9</v>
      </c>
    </row>
    <row r="143" spans="1:8" s="10" customFormat="1" ht="14.25" x14ac:dyDescent="0.2">
      <c r="A143" s="13" t="s">
        <v>75</v>
      </c>
      <c r="B143" s="13">
        <v>3</v>
      </c>
      <c r="D143" s="2" t="s">
        <v>20</v>
      </c>
      <c r="E143" s="2">
        <v>2</v>
      </c>
      <c r="G143" s="1" t="s">
        <v>160</v>
      </c>
      <c r="H143" s="1">
        <v>17</v>
      </c>
    </row>
    <row r="144" spans="1:8" s="10" customFormat="1" ht="14.25" x14ac:dyDescent="0.2">
      <c r="A144" s="13" t="s">
        <v>106</v>
      </c>
      <c r="B144" s="13">
        <v>2</v>
      </c>
      <c r="D144" s="2" t="s">
        <v>14</v>
      </c>
      <c r="E144" s="2">
        <v>3</v>
      </c>
      <c r="G144" s="1" t="s">
        <v>161</v>
      </c>
      <c r="H144" s="1">
        <v>93</v>
      </c>
    </row>
    <row r="145" spans="1:8" s="10" customFormat="1" ht="14.25" x14ac:dyDescent="0.2">
      <c r="A145" s="13" t="s">
        <v>107</v>
      </c>
      <c r="B145" s="13">
        <v>1</v>
      </c>
      <c r="D145" s="2" t="s">
        <v>15</v>
      </c>
      <c r="E145" s="2">
        <v>6</v>
      </c>
      <c r="G145" s="1" t="s">
        <v>168</v>
      </c>
      <c r="H145" s="1">
        <v>9</v>
      </c>
    </row>
    <row r="146" spans="1:8" s="10" customFormat="1" ht="14.25" x14ac:dyDescent="0.2">
      <c r="A146" s="32" t="s">
        <v>108</v>
      </c>
      <c r="B146" s="32">
        <v>7</v>
      </c>
      <c r="D146" s="2" t="s">
        <v>21</v>
      </c>
      <c r="E146" s="2">
        <v>1</v>
      </c>
      <c r="G146" s="1" t="s">
        <v>164</v>
      </c>
      <c r="H146" s="1">
        <v>32</v>
      </c>
    </row>
    <row r="147" spans="1:8" s="10" customFormat="1" ht="14.25" x14ac:dyDescent="0.2">
      <c r="A147" s="13" t="s">
        <v>109</v>
      </c>
      <c r="B147" s="13">
        <v>7</v>
      </c>
      <c r="D147" s="2" t="s">
        <v>23</v>
      </c>
      <c r="E147" s="2">
        <v>1</v>
      </c>
      <c r="G147" s="1" t="s">
        <v>179</v>
      </c>
      <c r="H147" s="1">
        <v>4</v>
      </c>
    </row>
    <row r="148" spans="1:8" s="10" customFormat="1" ht="14.25" x14ac:dyDescent="0.2">
      <c r="A148" s="13" t="s">
        <v>110</v>
      </c>
      <c r="B148" s="13">
        <v>6</v>
      </c>
      <c r="G148" s="1" t="s">
        <v>187</v>
      </c>
      <c r="H148" s="1">
        <v>8</v>
      </c>
    </row>
    <row r="149" spans="1:8" s="10" customFormat="1" ht="14.25" x14ac:dyDescent="0.2">
      <c r="A149" s="13" t="s">
        <v>118</v>
      </c>
      <c r="B149" s="13">
        <v>4</v>
      </c>
      <c r="D149" s="7" t="s">
        <v>220</v>
      </c>
      <c r="E149" s="29">
        <f>SUM(E150:E159)</f>
        <v>20</v>
      </c>
      <c r="G149" s="1" t="s">
        <v>189</v>
      </c>
      <c r="H149" s="1">
        <v>6</v>
      </c>
    </row>
    <row r="150" spans="1:8" s="10" customFormat="1" ht="14.25" x14ac:dyDescent="0.2">
      <c r="A150" s="32" t="s">
        <v>119</v>
      </c>
      <c r="B150" s="32">
        <v>1</v>
      </c>
      <c r="D150" s="1" t="s">
        <v>123</v>
      </c>
      <c r="E150" s="1">
        <v>1</v>
      </c>
      <c r="G150" s="1" t="s">
        <v>192</v>
      </c>
      <c r="H150" s="1">
        <v>99</v>
      </c>
    </row>
    <row r="151" spans="1:8" s="10" customFormat="1" ht="14.25" x14ac:dyDescent="0.2">
      <c r="A151" s="13" t="s">
        <v>120</v>
      </c>
      <c r="B151" s="13">
        <v>13</v>
      </c>
      <c r="D151" s="1" t="s">
        <v>124</v>
      </c>
      <c r="E151" s="1">
        <v>1</v>
      </c>
      <c r="G151" s="1" t="s">
        <v>194</v>
      </c>
      <c r="H151" s="1">
        <v>3</v>
      </c>
    </row>
    <row r="152" spans="1:8" s="10" customFormat="1" ht="14.25" x14ac:dyDescent="0.2">
      <c r="A152" s="32" t="s">
        <v>121</v>
      </c>
      <c r="B152" s="32">
        <v>14</v>
      </c>
      <c r="D152" s="1" t="s">
        <v>151</v>
      </c>
      <c r="E152" s="1">
        <v>1</v>
      </c>
      <c r="G152" s="1" t="s">
        <v>195</v>
      </c>
      <c r="H152" s="1">
        <v>1</v>
      </c>
    </row>
    <row r="153" spans="1:8" s="10" customFormat="1" ht="14.25" x14ac:dyDescent="0.2">
      <c r="A153" s="32" t="s">
        <v>131</v>
      </c>
      <c r="B153" s="32">
        <v>34</v>
      </c>
      <c r="D153" s="1" t="s">
        <v>169</v>
      </c>
      <c r="E153" s="1">
        <v>1</v>
      </c>
      <c r="G153" s="1" t="s">
        <v>206</v>
      </c>
      <c r="H153" s="1">
        <v>3</v>
      </c>
    </row>
    <row r="154" spans="1:8" s="10" customFormat="1" ht="14.25" x14ac:dyDescent="0.2">
      <c r="A154" s="13" t="s">
        <v>132</v>
      </c>
      <c r="B154" s="13">
        <v>18</v>
      </c>
      <c r="D154" s="1" t="s">
        <v>211</v>
      </c>
      <c r="E154" s="1">
        <v>3</v>
      </c>
    </row>
    <row r="155" spans="1:8" s="10" customFormat="1" ht="14.25" x14ac:dyDescent="0.2">
      <c r="A155" s="13" t="s">
        <v>20</v>
      </c>
      <c r="B155" s="13">
        <v>2</v>
      </c>
      <c r="D155" s="1" t="s">
        <v>163</v>
      </c>
      <c r="E155" s="1">
        <v>5</v>
      </c>
      <c r="G155" s="7"/>
      <c r="H155" s="29"/>
    </row>
    <row r="156" spans="1:8" s="10" customFormat="1" ht="14.25" x14ac:dyDescent="0.2">
      <c r="A156" s="2" t="s">
        <v>21</v>
      </c>
      <c r="B156" s="2">
        <v>1</v>
      </c>
      <c r="D156" s="1" t="s">
        <v>208</v>
      </c>
      <c r="E156" s="1">
        <v>3</v>
      </c>
    </row>
    <row r="157" spans="1:8" s="10" customFormat="1" ht="14.25" x14ac:dyDescent="0.2">
      <c r="A157" s="1"/>
      <c r="B157" s="1"/>
      <c r="D157" s="2" t="s">
        <v>11</v>
      </c>
      <c r="E157" s="2">
        <v>1</v>
      </c>
    </row>
    <row r="158" spans="1:8" s="10" customFormat="1" ht="14.25" x14ac:dyDescent="0.2">
      <c r="A158" s="7" t="s">
        <v>223</v>
      </c>
      <c r="B158" s="29">
        <f>SUM(B159)</f>
        <v>705</v>
      </c>
      <c r="D158" s="2" t="s">
        <v>12</v>
      </c>
      <c r="E158" s="2">
        <v>2</v>
      </c>
    </row>
    <row r="159" spans="1:8" s="10" customFormat="1" ht="14.25" x14ac:dyDescent="0.2">
      <c r="A159" s="32" t="s">
        <v>126</v>
      </c>
      <c r="B159" s="32">
        <v>705</v>
      </c>
      <c r="D159" s="2" t="s">
        <v>13</v>
      </c>
      <c r="E159" s="2">
        <v>2</v>
      </c>
    </row>
    <row r="160" spans="1:8" s="10" customFormat="1" ht="14.25" x14ac:dyDescent="0.2">
      <c r="A160" s="1"/>
      <c r="B160" s="1"/>
    </row>
    <row r="161" spans="1:5" s="10" customFormat="1" ht="14.25" x14ac:dyDescent="0.2">
      <c r="A161" s="7" t="s">
        <v>219</v>
      </c>
      <c r="B161" s="29">
        <f>SUM(B162:B166)</f>
        <v>54</v>
      </c>
      <c r="D161"/>
    </row>
    <row r="162" spans="1:5" s="10" customFormat="1" ht="14.25" x14ac:dyDescent="0.2">
      <c r="A162" s="13" t="s">
        <v>111</v>
      </c>
      <c r="B162" s="13">
        <v>25</v>
      </c>
      <c r="D162" s="7" t="s">
        <v>228</v>
      </c>
      <c r="E162" s="29">
        <f>SUM(E163:E203)</f>
        <v>1232</v>
      </c>
    </row>
    <row r="163" spans="1:5" s="10" customFormat="1" ht="14.25" x14ac:dyDescent="0.2">
      <c r="A163" s="32" t="s">
        <v>112</v>
      </c>
      <c r="B163" s="32">
        <v>2</v>
      </c>
      <c r="D163" s="1" t="s">
        <v>111</v>
      </c>
      <c r="E163" s="1">
        <v>25</v>
      </c>
    </row>
    <row r="164" spans="1:5" s="10" customFormat="1" ht="14.25" x14ac:dyDescent="0.2">
      <c r="A164" s="32" t="s">
        <v>113</v>
      </c>
      <c r="B164" s="32">
        <v>13</v>
      </c>
      <c r="D164" s="1" t="s">
        <v>114</v>
      </c>
      <c r="E164" s="1">
        <v>12</v>
      </c>
    </row>
    <row r="165" spans="1:5" s="10" customFormat="1" ht="14.25" x14ac:dyDescent="0.2">
      <c r="A165" s="13" t="s">
        <v>114</v>
      </c>
      <c r="B165" s="13">
        <v>12</v>
      </c>
      <c r="D165" s="1" t="s">
        <v>207</v>
      </c>
      <c r="E165" s="1">
        <v>2</v>
      </c>
    </row>
    <row r="166" spans="1:5" s="10" customFormat="1" ht="14.25" x14ac:dyDescent="0.2">
      <c r="A166" s="13" t="s">
        <v>207</v>
      </c>
      <c r="B166" s="13">
        <v>2</v>
      </c>
      <c r="D166" s="1" t="s">
        <v>64</v>
      </c>
      <c r="E166" s="1">
        <v>9</v>
      </c>
    </row>
    <row r="167" spans="1:5" s="10" customFormat="1" ht="14.25" x14ac:dyDescent="0.2">
      <c r="A167" s="1"/>
      <c r="B167" s="1"/>
      <c r="D167" s="1" t="s">
        <v>182</v>
      </c>
      <c r="E167" s="1">
        <v>32</v>
      </c>
    </row>
    <row r="168" spans="1:5" s="10" customFormat="1" ht="14.25" x14ac:dyDescent="0.2">
      <c r="A168" s="7" t="s">
        <v>220</v>
      </c>
      <c r="B168" s="29">
        <f>SUM(B169:B179)</f>
        <v>99</v>
      </c>
      <c r="D168" s="1" t="s">
        <v>183</v>
      </c>
      <c r="E168" s="1">
        <v>14</v>
      </c>
    </row>
    <row r="169" spans="1:5" s="10" customFormat="1" ht="14.25" x14ac:dyDescent="0.2">
      <c r="A169" s="32" t="s">
        <v>76</v>
      </c>
      <c r="B169" s="32">
        <v>27</v>
      </c>
      <c r="D169" s="1" t="s">
        <v>184</v>
      </c>
      <c r="E169" s="1">
        <v>2</v>
      </c>
    </row>
    <row r="170" spans="1:5" s="10" customFormat="1" ht="14.25" x14ac:dyDescent="0.2">
      <c r="A170" s="13" t="s">
        <v>77</v>
      </c>
      <c r="B170" s="13">
        <v>26</v>
      </c>
      <c r="D170" s="1" t="s">
        <v>185</v>
      </c>
      <c r="E170" s="1">
        <v>1</v>
      </c>
    </row>
    <row r="171" spans="1:5" s="10" customFormat="1" ht="14.25" x14ac:dyDescent="0.2">
      <c r="A171" s="13" t="s">
        <v>123</v>
      </c>
      <c r="B171" s="13">
        <v>1</v>
      </c>
      <c r="D171" s="1" t="s">
        <v>186</v>
      </c>
      <c r="E171" s="1">
        <v>104</v>
      </c>
    </row>
    <row r="172" spans="1:5" s="10" customFormat="1" ht="14.25" x14ac:dyDescent="0.2">
      <c r="A172" s="13" t="s">
        <v>124</v>
      </c>
      <c r="B172" s="13">
        <v>1</v>
      </c>
      <c r="D172" s="1" t="s">
        <v>174</v>
      </c>
      <c r="E172" s="1">
        <v>4</v>
      </c>
    </row>
    <row r="173" spans="1:5" s="10" customFormat="1" ht="14.25" x14ac:dyDescent="0.2">
      <c r="A173" s="32" t="s">
        <v>128</v>
      </c>
      <c r="B173" s="32">
        <v>29</v>
      </c>
      <c r="D173" s="1" t="s">
        <v>153</v>
      </c>
      <c r="E173" s="1">
        <v>103</v>
      </c>
    </row>
    <row r="174" spans="1:5" s="10" customFormat="1" ht="14.25" x14ac:dyDescent="0.2">
      <c r="A174" s="13" t="s">
        <v>151</v>
      </c>
      <c r="B174" s="13">
        <v>1</v>
      </c>
      <c r="D174" s="1" t="s">
        <v>154</v>
      </c>
      <c r="E174" s="1">
        <v>18</v>
      </c>
    </row>
    <row r="175" spans="1:5" s="10" customFormat="1" ht="14.25" x14ac:dyDescent="0.2">
      <c r="A175" s="13" t="s">
        <v>169</v>
      </c>
      <c r="B175" s="13">
        <v>1</v>
      </c>
      <c r="D175" s="1" t="s">
        <v>155</v>
      </c>
      <c r="E175" s="1">
        <v>30</v>
      </c>
    </row>
    <row r="176" spans="1:5" s="10" customFormat="1" ht="14.25" x14ac:dyDescent="0.2">
      <c r="A176" s="13" t="s">
        <v>211</v>
      </c>
      <c r="B176" s="13">
        <v>3</v>
      </c>
      <c r="D176" s="1" t="s">
        <v>156</v>
      </c>
      <c r="E176" s="1">
        <v>15</v>
      </c>
    </row>
    <row r="177" spans="1:5" s="10" customFormat="1" ht="14.25" x14ac:dyDescent="0.2">
      <c r="A177" s="13" t="s">
        <v>163</v>
      </c>
      <c r="B177" s="13">
        <v>5</v>
      </c>
      <c r="D177" s="1" t="s">
        <v>158</v>
      </c>
      <c r="E177" s="1">
        <v>105</v>
      </c>
    </row>
    <row r="178" spans="1:5" s="10" customFormat="1" ht="14.25" x14ac:dyDescent="0.2">
      <c r="A178" s="13" t="s">
        <v>208</v>
      </c>
      <c r="B178" s="13">
        <v>3</v>
      </c>
      <c r="D178" s="1" t="s">
        <v>162</v>
      </c>
      <c r="E178" s="1">
        <v>14</v>
      </c>
    </row>
    <row r="179" spans="1:5" s="10" customFormat="1" ht="14.25" x14ac:dyDescent="0.2">
      <c r="A179" s="1" t="s">
        <v>172</v>
      </c>
      <c r="B179" s="1">
        <v>2</v>
      </c>
      <c r="D179" s="1" t="s">
        <v>117</v>
      </c>
      <c r="E179" s="1">
        <v>66</v>
      </c>
    </row>
    <row r="180" spans="1:5" s="10" customFormat="1" ht="14.25" x14ac:dyDescent="0.2">
      <c r="A180" s="1"/>
      <c r="B180" s="1"/>
      <c r="D180" s="1" t="s">
        <v>181</v>
      </c>
      <c r="E180" s="1">
        <v>63</v>
      </c>
    </row>
    <row r="181" spans="1:5" s="10" customFormat="1" ht="14.25" x14ac:dyDescent="0.2">
      <c r="A181" s="7" t="s">
        <v>216</v>
      </c>
      <c r="B181" s="29">
        <f>SUM(B182:B190)</f>
        <v>796</v>
      </c>
      <c r="D181" s="2" t="s">
        <v>22</v>
      </c>
      <c r="E181" s="2">
        <v>19</v>
      </c>
    </row>
    <row r="182" spans="1:5" s="10" customFormat="1" ht="14.25" x14ac:dyDescent="0.2">
      <c r="A182" s="13" t="s">
        <v>127</v>
      </c>
      <c r="B182" s="13">
        <v>101</v>
      </c>
      <c r="D182" s="1" t="s">
        <v>165</v>
      </c>
      <c r="E182" s="1">
        <v>2</v>
      </c>
    </row>
    <row r="183" spans="1:5" s="10" customFormat="1" ht="14.25" x14ac:dyDescent="0.2">
      <c r="A183" s="13" t="s">
        <v>147</v>
      </c>
      <c r="B183" s="13">
        <v>139</v>
      </c>
      <c r="D183" s="1" t="s">
        <v>177</v>
      </c>
      <c r="E183" s="1">
        <v>10</v>
      </c>
    </row>
    <row r="184" spans="1:5" s="10" customFormat="1" ht="14.25" x14ac:dyDescent="0.2">
      <c r="A184" s="13" t="s">
        <v>148</v>
      </c>
      <c r="B184" s="13">
        <v>222</v>
      </c>
      <c r="D184" s="1" t="s">
        <v>178</v>
      </c>
      <c r="E184" s="1">
        <v>1</v>
      </c>
    </row>
    <row r="185" spans="1:5" s="10" customFormat="1" ht="14.25" x14ac:dyDescent="0.2">
      <c r="A185" s="32" t="s">
        <v>149</v>
      </c>
      <c r="B185" s="32">
        <v>133</v>
      </c>
      <c r="D185" s="1" t="s">
        <v>180</v>
      </c>
      <c r="E185" s="1">
        <v>4</v>
      </c>
    </row>
    <row r="186" spans="1:5" s="10" customFormat="1" ht="14.25" x14ac:dyDescent="0.2">
      <c r="A186" s="32" t="s">
        <v>150</v>
      </c>
      <c r="B186" s="32">
        <v>50</v>
      </c>
      <c r="D186" s="1" t="s">
        <v>188</v>
      </c>
      <c r="E186" s="1">
        <v>105</v>
      </c>
    </row>
    <row r="187" spans="1:5" s="10" customFormat="1" ht="14.25" x14ac:dyDescent="0.2">
      <c r="A187" s="13" t="s">
        <v>122</v>
      </c>
      <c r="B187" s="13">
        <v>16</v>
      </c>
      <c r="D187" s="1" t="s">
        <v>190</v>
      </c>
      <c r="E187" s="1">
        <v>13</v>
      </c>
    </row>
    <row r="188" spans="1:5" s="10" customFormat="1" ht="14.25" x14ac:dyDescent="0.2">
      <c r="A188" s="13" t="s">
        <v>173</v>
      </c>
      <c r="B188" s="13">
        <v>2</v>
      </c>
      <c r="D188" s="1" t="s">
        <v>191</v>
      </c>
      <c r="E188" s="1">
        <v>10</v>
      </c>
    </row>
    <row r="189" spans="1:5" s="10" customFormat="1" ht="14.25" x14ac:dyDescent="0.2">
      <c r="A189" s="13" t="s">
        <v>175</v>
      </c>
      <c r="B189" s="13">
        <v>131</v>
      </c>
      <c r="D189" s="1" t="s">
        <v>196</v>
      </c>
      <c r="E189" s="1">
        <v>3</v>
      </c>
    </row>
    <row r="190" spans="1:5" s="10" customFormat="1" ht="14.25" x14ac:dyDescent="0.2">
      <c r="A190" s="13" t="s">
        <v>176</v>
      </c>
      <c r="B190" s="13">
        <v>2</v>
      </c>
      <c r="D190" s="1" t="s">
        <v>197</v>
      </c>
      <c r="E190" s="1">
        <v>1</v>
      </c>
    </row>
    <row r="191" spans="1:5" s="10" customFormat="1" ht="14.25" x14ac:dyDescent="0.2">
      <c r="D191" s="1" t="s">
        <v>198</v>
      </c>
      <c r="E191" s="1">
        <v>28</v>
      </c>
    </row>
    <row r="192" spans="1:5" s="10" customFormat="1" ht="14.25" x14ac:dyDescent="0.2">
      <c r="A192" s="7" t="s">
        <v>217</v>
      </c>
      <c r="B192" s="29">
        <f>SUM(B193:B208)</f>
        <v>650</v>
      </c>
      <c r="D192" s="1" t="s">
        <v>199</v>
      </c>
      <c r="E192" s="1">
        <v>156</v>
      </c>
    </row>
    <row r="193" spans="1:5" s="10" customFormat="1" ht="14.25" x14ac:dyDescent="0.2">
      <c r="A193" s="32" t="s">
        <v>152</v>
      </c>
      <c r="B193" s="32">
        <v>44</v>
      </c>
      <c r="D193" s="1" t="s">
        <v>200</v>
      </c>
      <c r="E193" s="1">
        <v>7</v>
      </c>
    </row>
    <row r="194" spans="1:5" s="10" customFormat="1" ht="14.25" x14ac:dyDescent="0.2">
      <c r="A194" s="13" t="s">
        <v>153</v>
      </c>
      <c r="B194" s="13">
        <v>103</v>
      </c>
      <c r="D194" s="1" t="s">
        <v>201</v>
      </c>
      <c r="E194" s="1">
        <v>76</v>
      </c>
    </row>
    <row r="195" spans="1:5" s="10" customFormat="1" ht="14.25" x14ac:dyDescent="0.2">
      <c r="A195" s="13" t="s">
        <v>154</v>
      </c>
      <c r="B195" s="13">
        <v>18</v>
      </c>
      <c r="D195" s="1" t="s">
        <v>202</v>
      </c>
      <c r="E195" s="1">
        <v>2</v>
      </c>
    </row>
    <row r="196" spans="1:5" s="10" customFormat="1" ht="14.25" x14ac:dyDescent="0.2">
      <c r="A196" s="13" t="s">
        <v>155</v>
      </c>
      <c r="B196" s="13">
        <v>30</v>
      </c>
      <c r="D196" s="1" t="s">
        <v>203</v>
      </c>
      <c r="E196" s="1">
        <v>16</v>
      </c>
    </row>
    <row r="197" spans="1:5" s="10" customFormat="1" ht="14.25" x14ac:dyDescent="0.2">
      <c r="A197" s="13" t="s">
        <v>156</v>
      </c>
      <c r="B197" s="13">
        <v>15</v>
      </c>
      <c r="D197" s="1" t="s">
        <v>204</v>
      </c>
      <c r="E197" s="1">
        <v>93</v>
      </c>
    </row>
    <row r="198" spans="1:5" s="10" customFormat="1" ht="14.25" x14ac:dyDescent="0.2">
      <c r="A198" s="32" t="s">
        <v>157</v>
      </c>
      <c r="B198" s="32">
        <v>44</v>
      </c>
      <c r="D198" s="1" t="s">
        <v>205</v>
      </c>
      <c r="E198" s="1">
        <v>19</v>
      </c>
    </row>
    <row r="199" spans="1:5" s="10" customFormat="1" ht="14.25" x14ac:dyDescent="0.2">
      <c r="A199" s="13" t="s">
        <v>158</v>
      </c>
      <c r="B199" s="13">
        <v>105</v>
      </c>
      <c r="D199" s="2" t="s">
        <v>1</v>
      </c>
      <c r="E199" s="2">
        <v>1</v>
      </c>
    </row>
    <row r="200" spans="1:5" s="10" customFormat="1" ht="14.25" x14ac:dyDescent="0.2">
      <c r="A200" s="32" t="s">
        <v>159</v>
      </c>
      <c r="B200" s="32">
        <v>9</v>
      </c>
      <c r="D200" s="2" t="s">
        <v>2</v>
      </c>
      <c r="E200" s="2">
        <v>5</v>
      </c>
    </row>
    <row r="201" spans="1:5" s="10" customFormat="1" ht="14.25" x14ac:dyDescent="0.2">
      <c r="A201" s="32" t="s">
        <v>160</v>
      </c>
      <c r="B201" s="32">
        <v>17</v>
      </c>
      <c r="D201" s="2" t="s">
        <v>17</v>
      </c>
      <c r="E201" s="2">
        <v>28</v>
      </c>
    </row>
    <row r="202" spans="1:5" s="10" customFormat="1" ht="14.25" x14ac:dyDescent="0.2">
      <c r="A202" s="32" t="s">
        <v>161</v>
      </c>
      <c r="B202" s="32">
        <v>93</v>
      </c>
      <c r="D202" s="2" t="s">
        <v>18</v>
      </c>
      <c r="E202" s="2">
        <v>13</v>
      </c>
    </row>
    <row r="203" spans="1:5" s="10" customFormat="1" ht="14.25" x14ac:dyDescent="0.2">
      <c r="A203" s="13" t="s">
        <v>162</v>
      </c>
      <c r="B203" s="13">
        <v>14</v>
      </c>
      <c r="D203" s="2" t="s">
        <v>31</v>
      </c>
      <c r="E203" s="2">
        <v>1</v>
      </c>
    </row>
    <row r="204" spans="1:5" s="10" customFormat="1" ht="14.25" x14ac:dyDescent="0.2">
      <c r="A204" s="32" t="s">
        <v>168</v>
      </c>
      <c r="B204" s="32">
        <v>9</v>
      </c>
      <c r="D204" s="1"/>
      <c r="E204" s="1"/>
    </row>
    <row r="205" spans="1:5" s="10" customFormat="1" ht="14.25" x14ac:dyDescent="0.2">
      <c r="A205" s="13" t="s">
        <v>117</v>
      </c>
      <c r="B205" s="13">
        <v>66</v>
      </c>
      <c r="D205" s="16"/>
      <c r="E205" s="30"/>
    </row>
    <row r="206" spans="1:5" s="10" customFormat="1" ht="14.25" x14ac:dyDescent="0.2">
      <c r="A206" s="13" t="s">
        <v>181</v>
      </c>
      <c r="B206" s="13">
        <v>63</v>
      </c>
      <c r="D206"/>
    </row>
    <row r="207" spans="1:5" s="10" customFormat="1" ht="14.25" x14ac:dyDescent="0.2">
      <c r="A207" s="13" t="s">
        <v>22</v>
      </c>
      <c r="B207" s="13">
        <v>19</v>
      </c>
      <c r="D207"/>
    </row>
    <row r="208" spans="1:5" s="10" customFormat="1" ht="14.25" x14ac:dyDescent="0.2">
      <c r="A208" s="2" t="s">
        <v>36</v>
      </c>
      <c r="B208" s="2">
        <v>1</v>
      </c>
      <c r="D208"/>
    </row>
    <row r="209" spans="1:4" s="30" customFormat="1" ht="14.25" x14ac:dyDescent="0.2">
      <c r="A209" s="1"/>
      <c r="B209" s="1"/>
      <c r="D209" s="16"/>
    </row>
    <row r="210" spans="1:4" s="10" customFormat="1" ht="14.25" x14ac:dyDescent="0.2">
      <c r="A210" s="7" t="s">
        <v>221</v>
      </c>
      <c r="B210" s="29">
        <f>SUM(B211:B212)</f>
        <v>34</v>
      </c>
      <c r="D210"/>
    </row>
    <row r="211" spans="1:4" s="10" customFormat="1" ht="14.25" x14ac:dyDescent="0.2">
      <c r="A211" s="32" t="s">
        <v>164</v>
      </c>
      <c r="B211" s="32">
        <v>32</v>
      </c>
      <c r="D211"/>
    </row>
    <row r="212" spans="1:4" s="10" customFormat="1" ht="14.25" x14ac:dyDescent="0.2">
      <c r="A212" s="13" t="s">
        <v>165</v>
      </c>
      <c r="B212" s="13">
        <v>2</v>
      </c>
      <c r="D212"/>
    </row>
    <row r="213" spans="1:4" s="10" customFormat="1" x14ac:dyDescent="0.2">
      <c r="D213"/>
    </row>
    <row r="214" spans="1:4" s="10" customFormat="1" ht="14.25" x14ac:dyDescent="0.2">
      <c r="A214" s="7" t="s">
        <v>222</v>
      </c>
      <c r="B214" s="29">
        <f>SUM(B215:B233)</f>
        <v>886</v>
      </c>
      <c r="D214"/>
    </row>
    <row r="215" spans="1:4" s="10" customFormat="1" ht="14.25" x14ac:dyDescent="0.2">
      <c r="A215" s="32" t="s">
        <v>129</v>
      </c>
      <c r="B215" s="32">
        <v>425</v>
      </c>
      <c r="D215"/>
    </row>
    <row r="216" spans="1:4" s="10" customFormat="1" ht="14.25" x14ac:dyDescent="0.2">
      <c r="A216" s="32" t="s">
        <v>130</v>
      </c>
      <c r="B216" s="32">
        <v>2</v>
      </c>
      <c r="D216"/>
    </row>
    <row r="217" spans="1:4" s="10" customFormat="1" ht="14.25" x14ac:dyDescent="0.2">
      <c r="A217" s="13" t="s">
        <v>177</v>
      </c>
      <c r="B217" s="13">
        <v>10</v>
      </c>
      <c r="D217"/>
    </row>
    <row r="218" spans="1:4" s="10" customFormat="1" ht="14.25" x14ac:dyDescent="0.2">
      <c r="A218" s="13" t="s">
        <v>178</v>
      </c>
      <c r="B218" s="13">
        <v>1</v>
      </c>
      <c r="D218"/>
    </row>
    <row r="219" spans="1:4" s="10" customFormat="1" ht="14.25" x14ac:dyDescent="0.2">
      <c r="A219" s="32" t="s">
        <v>179</v>
      </c>
      <c r="B219" s="32">
        <v>4</v>
      </c>
      <c r="D219"/>
    </row>
    <row r="220" spans="1:4" s="10" customFormat="1" ht="14.25" x14ac:dyDescent="0.2">
      <c r="A220" s="13" t="s">
        <v>180</v>
      </c>
      <c r="B220" s="13">
        <v>4</v>
      </c>
      <c r="D220"/>
    </row>
    <row r="221" spans="1:4" s="10" customFormat="1" ht="14.25" x14ac:dyDescent="0.2">
      <c r="A221" s="32" t="s">
        <v>187</v>
      </c>
      <c r="B221" s="32">
        <v>8</v>
      </c>
      <c r="D221"/>
    </row>
    <row r="222" spans="1:4" s="10" customFormat="1" ht="14.25" x14ac:dyDescent="0.2">
      <c r="A222" s="13" t="s">
        <v>188</v>
      </c>
      <c r="B222" s="13">
        <v>105</v>
      </c>
      <c r="D222"/>
    </row>
    <row r="223" spans="1:4" s="10" customFormat="1" ht="14.25" x14ac:dyDescent="0.2">
      <c r="A223" s="32" t="s">
        <v>189</v>
      </c>
      <c r="B223" s="32">
        <v>6</v>
      </c>
      <c r="D223"/>
    </row>
    <row r="224" spans="1:4" s="10" customFormat="1" ht="14.25" x14ac:dyDescent="0.2">
      <c r="A224" s="13" t="s">
        <v>190</v>
      </c>
      <c r="B224" s="13">
        <v>13</v>
      </c>
      <c r="D224"/>
    </row>
    <row r="225" spans="1:4" s="10" customFormat="1" ht="14.25" x14ac:dyDescent="0.2">
      <c r="A225" s="13" t="s">
        <v>191</v>
      </c>
      <c r="B225" s="13">
        <v>10</v>
      </c>
      <c r="D225"/>
    </row>
    <row r="226" spans="1:4" s="10" customFormat="1" ht="14.25" x14ac:dyDescent="0.2">
      <c r="A226" s="32" t="s">
        <v>192</v>
      </c>
      <c r="B226" s="32">
        <v>99</v>
      </c>
      <c r="D226"/>
    </row>
    <row r="227" spans="1:4" s="10" customFormat="1" ht="14.25" x14ac:dyDescent="0.2">
      <c r="A227" s="32" t="s">
        <v>194</v>
      </c>
      <c r="B227" s="32">
        <v>3</v>
      </c>
      <c r="D227"/>
    </row>
    <row r="228" spans="1:4" s="10" customFormat="1" ht="14.25" x14ac:dyDescent="0.2">
      <c r="A228" s="32" t="s">
        <v>195</v>
      </c>
      <c r="B228" s="32">
        <v>1</v>
      </c>
      <c r="D228"/>
    </row>
    <row r="229" spans="1:4" s="10" customFormat="1" ht="14.25" x14ac:dyDescent="0.2">
      <c r="A229" s="13" t="s">
        <v>196</v>
      </c>
      <c r="B229" s="13">
        <v>3</v>
      </c>
      <c r="D229"/>
    </row>
    <row r="230" spans="1:4" s="10" customFormat="1" ht="14.25" x14ac:dyDescent="0.2">
      <c r="A230" s="13" t="s">
        <v>197</v>
      </c>
      <c r="B230" s="13">
        <v>1</v>
      </c>
      <c r="D230"/>
    </row>
    <row r="231" spans="1:4" s="10" customFormat="1" ht="14.25" x14ac:dyDescent="0.2">
      <c r="A231" s="13" t="s">
        <v>198</v>
      </c>
      <c r="B231" s="13">
        <v>28</v>
      </c>
      <c r="D231"/>
    </row>
    <row r="232" spans="1:4" s="10" customFormat="1" ht="14.25" x14ac:dyDescent="0.2">
      <c r="A232" s="13" t="s">
        <v>199</v>
      </c>
      <c r="B232" s="13">
        <v>156</v>
      </c>
      <c r="D232"/>
    </row>
    <row r="233" spans="1:4" s="10" customFormat="1" ht="14.25" x14ac:dyDescent="0.2">
      <c r="A233" s="13" t="s">
        <v>200</v>
      </c>
      <c r="B233" s="13">
        <v>7</v>
      </c>
      <c r="D233"/>
    </row>
    <row r="234" spans="1:4" s="10" customFormat="1" ht="14.25" x14ac:dyDescent="0.2">
      <c r="A234" s="1"/>
      <c r="B234" s="1"/>
      <c r="D234"/>
    </row>
    <row r="235" spans="1:4" s="10" customFormat="1" ht="14.25" x14ac:dyDescent="0.2">
      <c r="A235" s="7" t="s">
        <v>218</v>
      </c>
      <c r="B235" s="29">
        <f>SUM(B236:B241)</f>
        <v>209</v>
      </c>
      <c r="D235"/>
    </row>
    <row r="236" spans="1:4" s="10" customFormat="1" ht="14.25" x14ac:dyDescent="0.2">
      <c r="A236" s="13" t="s">
        <v>201</v>
      </c>
      <c r="B236" s="13">
        <v>76</v>
      </c>
      <c r="D236"/>
    </row>
    <row r="237" spans="1:4" s="10" customFormat="1" ht="14.25" x14ac:dyDescent="0.2">
      <c r="A237" s="13" t="s">
        <v>202</v>
      </c>
      <c r="B237" s="13">
        <v>2</v>
      </c>
      <c r="D237"/>
    </row>
    <row r="238" spans="1:4" s="10" customFormat="1" ht="14.25" x14ac:dyDescent="0.2">
      <c r="A238" s="13" t="s">
        <v>203</v>
      </c>
      <c r="B238" s="13">
        <v>16</v>
      </c>
      <c r="D238"/>
    </row>
    <row r="239" spans="1:4" s="10" customFormat="1" ht="14.25" x14ac:dyDescent="0.2">
      <c r="A239" s="13" t="s">
        <v>204</v>
      </c>
      <c r="B239" s="13">
        <v>93</v>
      </c>
      <c r="D239"/>
    </row>
    <row r="240" spans="1:4" s="10" customFormat="1" ht="14.25" x14ac:dyDescent="0.2">
      <c r="A240" s="13" t="s">
        <v>205</v>
      </c>
      <c r="B240" s="13">
        <v>19</v>
      </c>
      <c r="D240"/>
    </row>
    <row r="241" spans="1:4" s="10" customFormat="1" ht="14.25" x14ac:dyDescent="0.2">
      <c r="A241" s="32" t="s">
        <v>206</v>
      </c>
      <c r="B241" s="32">
        <v>3</v>
      </c>
      <c r="D241"/>
    </row>
    <row r="242" spans="1:4" s="10" customFormat="1" x14ac:dyDescent="0.2">
      <c r="D242"/>
    </row>
    <row r="243" spans="1:4" s="10" customFormat="1" x14ac:dyDescent="0.2">
      <c r="D243"/>
    </row>
    <row r="244" spans="1:4" s="10" customFormat="1" x14ac:dyDescent="0.2">
      <c r="D244"/>
    </row>
  </sheetData>
  <pageMargins left="0.75" right="0.75" top="1" bottom="1" header="0.5" footer="0.5"/>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599696-D0FB-4B5E-8127-F48013CD33E7}">
  <dimension ref="A1:J244"/>
  <sheetViews>
    <sheetView tabSelected="1" topLeftCell="B1" zoomScale="80" zoomScaleNormal="80" workbookViewId="0">
      <pane ySplit="1" topLeftCell="A2" activePane="bottomLeft" state="frozen"/>
      <selection pane="bottomLeft" activeCell="E203" sqref="D203:E203"/>
    </sheetView>
  </sheetViews>
  <sheetFormatPr defaultRowHeight="12.75" x14ac:dyDescent="0.2"/>
  <cols>
    <col min="1" max="1" width="94.42578125" customWidth="1"/>
    <col min="2" max="2" width="22.140625" customWidth="1"/>
    <col min="3" max="3" width="8.7109375" style="10"/>
    <col min="4" max="4" width="93.28515625" customWidth="1"/>
    <col min="7" max="7" width="62.140625" bestFit="1" customWidth="1"/>
    <col min="10" max="10" width="99.28515625" bestFit="1" customWidth="1"/>
  </cols>
  <sheetData>
    <row r="1" spans="1:4" s="5" customFormat="1" ht="15" x14ac:dyDescent="0.25">
      <c r="A1" s="3" t="s">
        <v>210</v>
      </c>
      <c r="B1" s="4" t="s">
        <v>209</v>
      </c>
    </row>
    <row r="2" spans="1:4" ht="14.25" x14ac:dyDescent="0.2">
      <c r="A2" s="6" t="s">
        <v>0</v>
      </c>
      <c r="B2" s="23">
        <f>SUM(B3:B43)</f>
        <v>301</v>
      </c>
      <c r="C2" s="24">
        <v>269</v>
      </c>
      <c r="D2" t="s">
        <v>212</v>
      </c>
    </row>
    <row r="3" spans="1:4" ht="14.25" x14ac:dyDescent="0.2">
      <c r="A3" s="13" t="s">
        <v>1</v>
      </c>
      <c r="B3" s="13">
        <v>1</v>
      </c>
    </row>
    <row r="4" spans="1:4" ht="14.25" x14ac:dyDescent="0.2">
      <c r="A4" s="13" t="s">
        <v>2</v>
      </c>
      <c r="B4" s="13">
        <v>5</v>
      </c>
    </row>
    <row r="5" spans="1:4" ht="14.25" x14ac:dyDescent="0.2">
      <c r="A5" s="2" t="s">
        <v>3</v>
      </c>
      <c r="B5" s="2">
        <v>3</v>
      </c>
    </row>
    <row r="6" spans="1:4" ht="14.25" x14ac:dyDescent="0.2">
      <c r="A6" s="13" t="s">
        <v>4</v>
      </c>
      <c r="B6" s="13">
        <v>2</v>
      </c>
    </row>
    <row r="7" spans="1:4" ht="14.25" x14ac:dyDescent="0.2">
      <c r="A7" s="13" t="s">
        <v>5</v>
      </c>
      <c r="B7" s="13">
        <v>11</v>
      </c>
    </row>
    <row r="8" spans="1:4" ht="14.25" x14ac:dyDescent="0.2">
      <c r="A8" s="2" t="s">
        <v>6</v>
      </c>
      <c r="B8" s="2">
        <v>30</v>
      </c>
      <c r="D8" t="s">
        <v>234</v>
      </c>
    </row>
    <row r="9" spans="1:4" ht="14.25" x14ac:dyDescent="0.2">
      <c r="A9" s="13" t="s">
        <v>7</v>
      </c>
      <c r="B9" s="13">
        <v>107</v>
      </c>
    </row>
    <row r="10" spans="1:4" ht="14.25" x14ac:dyDescent="0.2">
      <c r="A10" s="2" t="s">
        <v>8</v>
      </c>
      <c r="B10" s="2">
        <v>1</v>
      </c>
    </row>
    <row r="11" spans="1:4" ht="14.25" x14ac:dyDescent="0.2">
      <c r="A11" s="2" t="s">
        <v>9</v>
      </c>
      <c r="B11" s="2">
        <v>14</v>
      </c>
      <c r="D11" t="s">
        <v>234</v>
      </c>
    </row>
    <row r="12" spans="1:4" ht="14.25" x14ac:dyDescent="0.2">
      <c r="A12" s="2" t="s">
        <v>10</v>
      </c>
      <c r="B12" s="2">
        <v>6</v>
      </c>
      <c r="D12" t="s">
        <v>234</v>
      </c>
    </row>
    <row r="13" spans="1:4" ht="14.25" x14ac:dyDescent="0.2">
      <c r="A13" s="13" t="s">
        <v>11</v>
      </c>
      <c r="B13" s="13">
        <v>1</v>
      </c>
    </row>
    <row r="14" spans="1:4" ht="14.25" x14ac:dyDescent="0.2">
      <c r="A14" s="13" t="s">
        <v>12</v>
      </c>
      <c r="B14" s="13">
        <v>2</v>
      </c>
    </row>
    <row r="15" spans="1:4" ht="14.25" x14ac:dyDescent="0.2">
      <c r="A15" s="13" t="s">
        <v>13</v>
      </c>
      <c r="B15" s="13">
        <v>2</v>
      </c>
    </row>
    <row r="16" spans="1:4" ht="14.25" x14ac:dyDescent="0.2">
      <c r="A16" s="13" t="s">
        <v>14</v>
      </c>
      <c r="B16" s="13">
        <v>3</v>
      </c>
    </row>
    <row r="17" spans="1:2" ht="14.25" x14ac:dyDescent="0.2">
      <c r="A17" s="13" t="s">
        <v>15</v>
      </c>
      <c r="B17" s="13">
        <v>6</v>
      </c>
    </row>
    <row r="18" spans="1:2" ht="14.25" x14ac:dyDescent="0.2">
      <c r="A18" s="13" t="s">
        <v>16</v>
      </c>
      <c r="B18" s="13">
        <v>2</v>
      </c>
    </row>
    <row r="19" spans="1:2" ht="14.25" x14ac:dyDescent="0.2">
      <c r="A19" s="13" t="s">
        <v>17</v>
      </c>
      <c r="B19" s="13">
        <v>28</v>
      </c>
    </row>
    <row r="20" spans="1:2" ht="14.25" x14ac:dyDescent="0.2">
      <c r="A20" s="13" t="s">
        <v>18</v>
      </c>
      <c r="B20" s="13">
        <v>13</v>
      </c>
    </row>
    <row r="21" spans="1:2" ht="14.25" x14ac:dyDescent="0.2">
      <c r="A21" s="2" t="s">
        <v>19</v>
      </c>
      <c r="B21" s="2">
        <v>1</v>
      </c>
    </row>
    <row r="22" spans="1:2" ht="14.25" x14ac:dyDescent="0.2">
      <c r="A22" s="13" t="s">
        <v>20</v>
      </c>
      <c r="B22" s="13">
        <v>2</v>
      </c>
    </row>
    <row r="23" spans="1:2" ht="14.25" x14ac:dyDescent="0.2">
      <c r="A23" s="2" t="s">
        <v>21</v>
      </c>
      <c r="B23" s="2">
        <v>1</v>
      </c>
    </row>
    <row r="24" spans="1:2" ht="14.25" x14ac:dyDescent="0.2">
      <c r="A24" s="13" t="s">
        <v>22</v>
      </c>
      <c r="B24" s="13">
        <v>19</v>
      </c>
    </row>
    <row r="25" spans="1:2" ht="14.25" x14ac:dyDescent="0.2">
      <c r="A25" s="13" t="s">
        <v>23</v>
      </c>
      <c r="B25" s="13">
        <v>1</v>
      </c>
    </row>
    <row r="26" spans="1:2" ht="14.25" x14ac:dyDescent="0.2">
      <c r="A26" s="2" t="s">
        <v>24</v>
      </c>
      <c r="B26" s="2">
        <v>1</v>
      </c>
    </row>
    <row r="27" spans="1:2" ht="14.25" x14ac:dyDescent="0.2">
      <c r="A27" s="2" t="s">
        <v>25</v>
      </c>
      <c r="B27" s="2">
        <v>1</v>
      </c>
    </row>
    <row r="28" spans="1:2" ht="14.25" x14ac:dyDescent="0.2">
      <c r="A28" s="2" t="s">
        <v>26</v>
      </c>
      <c r="B28" s="2">
        <v>2</v>
      </c>
    </row>
    <row r="29" spans="1:2" ht="14.25" x14ac:dyDescent="0.2">
      <c r="A29" s="2" t="s">
        <v>27</v>
      </c>
      <c r="B29" s="2">
        <v>1</v>
      </c>
    </row>
    <row r="30" spans="1:2" ht="14.25" x14ac:dyDescent="0.2">
      <c r="A30" s="2" t="s">
        <v>28</v>
      </c>
      <c r="B30" s="2">
        <v>9</v>
      </c>
    </row>
    <row r="31" spans="1:2" ht="14.25" x14ac:dyDescent="0.2">
      <c r="A31" s="2" t="s">
        <v>29</v>
      </c>
      <c r="B31" s="2">
        <v>5</v>
      </c>
    </row>
    <row r="32" spans="1:2" ht="14.25" x14ac:dyDescent="0.2">
      <c r="A32" s="2" t="s">
        <v>30</v>
      </c>
      <c r="B32" s="2">
        <v>3</v>
      </c>
    </row>
    <row r="33" spans="1:4" ht="14.25" x14ac:dyDescent="0.2">
      <c r="A33" s="13" t="s">
        <v>31</v>
      </c>
      <c r="B33" s="13">
        <v>1</v>
      </c>
    </row>
    <row r="34" spans="1:4" ht="14.25" x14ac:dyDescent="0.2">
      <c r="A34" s="13" t="s">
        <v>32</v>
      </c>
      <c r="B34" s="13">
        <v>1</v>
      </c>
    </row>
    <row r="35" spans="1:4" ht="14.25" x14ac:dyDescent="0.2">
      <c r="A35" s="13" t="s">
        <v>33</v>
      </c>
      <c r="B35" s="13">
        <v>1</v>
      </c>
    </row>
    <row r="36" spans="1:4" ht="14.25" x14ac:dyDescent="0.2">
      <c r="A36" s="2" t="s">
        <v>34</v>
      </c>
      <c r="B36" s="2">
        <v>2</v>
      </c>
    </row>
    <row r="37" spans="1:4" ht="14.25" x14ac:dyDescent="0.2">
      <c r="A37" s="2" t="s">
        <v>35</v>
      </c>
      <c r="B37" s="2">
        <v>1</v>
      </c>
    </row>
    <row r="38" spans="1:4" ht="14.25" x14ac:dyDescent="0.2">
      <c r="A38" s="2" t="s">
        <v>36</v>
      </c>
      <c r="B38" s="2">
        <v>1</v>
      </c>
    </row>
    <row r="39" spans="1:4" ht="14.25" x14ac:dyDescent="0.2">
      <c r="A39" s="2" t="s">
        <v>37</v>
      </c>
      <c r="B39" s="2">
        <v>1</v>
      </c>
    </row>
    <row r="40" spans="1:4" ht="14.25" x14ac:dyDescent="0.2">
      <c r="A40" s="2" t="s">
        <v>38</v>
      </c>
      <c r="B40" s="2">
        <v>2</v>
      </c>
    </row>
    <row r="41" spans="1:4" ht="14.25" x14ac:dyDescent="0.2">
      <c r="A41" s="13" t="s">
        <v>39</v>
      </c>
      <c r="B41" s="13">
        <v>1</v>
      </c>
    </row>
    <row r="42" spans="1:4" ht="14.25" x14ac:dyDescent="0.2">
      <c r="A42" s="2" t="s">
        <v>40</v>
      </c>
      <c r="B42" s="2">
        <v>6</v>
      </c>
    </row>
    <row r="43" spans="1:4" ht="14.25" x14ac:dyDescent="0.2">
      <c r="A43" s="2" t="s">
        <v>41</v>
      </c>
      <c r="B43" s="2">
        <v>1</v>
      </c>
    </row>
    <row r="44" spans="1:4" ht="14.25" x14ac:dyDescent="0.2">
      <c r="A44" s="8" t="s">
        <v>42</v>
      </c>
      <c r="B44" s="22">
        <f>SUM(B45:B59)</f>
        <v>82</v>
      </c>
      <c r="C44" s="25">
        <v>77</v>
      </c>
      <c r="D44" t="s">
        <v>212</v>
      </c>
    </row>
    <row r="45" spans="1:4" ht="14.25" x14ac:dyDescent="0.2">
      <c r="A45" s="9" t="s">
        <v>43</v>
      </c>
      <c r="B45" s="9">
        <v>1</v>
      </c>
    </row>
    <row r="46" spans="1:4" ht="14.25" x14ac:dyDescent="0.2">
      <c r="A46" s="9" t="s">
        <v>44</v>
      </c>
      <c r="B46" s="9">
        <v>7</v>
      </c>
    </row>
    <row r="47" spans="1:4" ht="14.25" x14ac:dyDescent="0.2">
      <c r="A47" s="9" t="s">
        <v>45</v>
      </c>
      <c r="B47" s="9">
        <v>1</v>
      </c>
    </row>
    <row r="48" spans="1:4" ht="14.25" x14ac:dyDescent="0.2">
      <c r="A48" s="9" t="s">
        <v>46</v>
      </c>
      <c r="B48" s="9">
        <v>1</v>
      </c>
    </row>
    <row r="49" spans="1:4" ht="14.25" x14ac:dyDescent="0.2">
      <c r="A49" s="9" t="s">
        <v>47</v>
      </c>
      <c r="B49" s="9">
        <v>1</v>
      </c>
    </row>
    <row r="50" spans="1:4" ht="14.25" x14ac:dyDescent="0.2">
      <c r="A50" s="9" t="s">
        <v>48</v>
      </c>
      <c r="B50" s="9">
        <v>1</v>
      </c>
    </row>
    <row r="51" spans="1:4" ht="14.25" x14ac:dyDescent="0.2">
      <c r="A51" s="9" t="s">
        <v>49</v>
      </c>
      <c r="B51" s="9">
        <v>5</v>
      </c>
    </row>
    <row r="52" spans="1:4" ht="14.25" x14ac:dyDescent="0.2">
      <c r="A52" s="9" t="s">
        <v>50</v>
      </c>
      <c r="B52" s="9">
        <v>2</v>
      </c>
    </row>
    <row r="53" spans="1:4" ht="14.25" x14ac:dyDescent="0.2">
      <c r="A53" s="9" t="s">
        <v>51</v>
      </c>
      <c r="B53" s="9">
        <v>1</v>
      </c>
    </row>
    <row r="54" spans="1:4" ht="14.25" x14ac:dyDescent="0.2">
      <c r="A54" s="9" t="s">
        <v>52</v>
      </c>
      <c r="B54" s="9">
        <v>1</v>
      </c>
    </row>
    <row r="55" spans="1:4" ht="14.25" x14ac:dyDescent="0.2">
      <c r="A55" s="9" t="s">
        <v>53</v>
      </c>
      <c r="B55" s="9">
        <v>2</v>
      </c>
    </row>
    <row r="56" spans="1:4" ht="14.25" x14ac:dyDescent="0.2">
      <c r="A56" s="9" t="s">
        <v>54</v>
      </c>
      <c r="B56" s="9">
        <v>28</v>
      </c>
    </row>
    <row r="57" spans="1:4" ht="14.25" x14ac:dyDescent="0.2">
      <c r="A57" s="9" t="s">
        <v>55</v>
      </c>
      <c r="B57" s="9">
        <v>13</v>
      </c>
    </row>
    <row r="58" spans="1:4" ht="14.25" x14ac:dyDescent="0.2">
      <c r="A58" s="9" t="s">
        <v>56</v>
      </c>
      <c r="B58" s="9">
        <v>14</v>
      </c>
    </row>
    <row r="59" spans="1:4" ht="14.25" x14ac:dyDescent="0.2">
      <c r="A59" s="9" t="s">
        <v>57</v>
      </c>
      <c r="B59" s="9">
        <v>4</v>
      </c>
    </row>
    <row r="60" spans="1:4" ht="14.25" x14ac:dyDescent="0.2">
      <c r="A60" s="11" t="s">
        <v>58</v>
      </c>
      <c r="B60" s="21">
        <f>SUM(B61:B65)</f>
        <v>18</v>
      </c>
      <c r="C60" s="26">
        <v>17</v>
      </c>
      <c r="D60" t="s">
        <v>212</v>
      </c>
    </row>
    <row r="61" spans="1:4" ht="14.25" x14ac:dyDescent="0.2">
      <c r="A61" s="12" t="s">
        <v>59</v>
      </c>
      <c r="B61" s="12">
        <v>1</v>
      </c>
    </row>
    <row r="62" spans="1:4" ht="14.25" x14ac:dyDescent="0.2">
      <c r="A62" s="12" t="s">
        <v>60</v>
      </c>
      <c r="B62" s="12">
        <v>2</v>
      </c>
    </row>
    <row r="63" spans="1:4" ht="14.25" x14ac:dyDescent="0.2">
      <c r="A63" s="12" t="s">
        <v>61</v>
      </c>
      <c r="B63" s="12">
        <v>1</v>
      </c>
    </row>
    <row r="64" spans="1:4" ht="14.25" x14ac:dyDescent="0.2">
      <c r="A64" s="12" t="s">
        <v>62</v>
      </c>
      <c r="B64" s="12">
        <v>1</v>
      </c>
    </row>
    <row r="65" spans="1:4" ht="14.25" x14ac:dyDescent="0.2">
      <c r="A65" s="12" t="s">
        <v>63</v>
      </c>
      <c r="B65" s="12">
        <v>13</v>
      </c>
    </row>
    <row r="66" spans="1:4" ht="14.25" x14ac:dyDescent="0.2">
      <c r="A66" s="14" t="s">
        <v>78</v>
      </c>
      <c r="B66" s="20">
        <f>SUM(B67:B93)</f>
        <v>1534</v>
      </c>
      <c r="C66" s="27">
        <v>1323</v>
      </c>
      <c r="D66" t="s">
        <v>212</v>
      </c>
    </row>
    <row r="67" spans="1:4" ht="14.25" x14ac:dyDescent="0.2">
      <c r="A67" s="15" t="s">
        <v>79</v>
      </c>
      <c r="B67" s="15">
        <v>51</v>
      </c>
    </row>
    <row r="68" spans="1:4" ht="14.25" x14ac:dyDescent="0.2">
      <c r="A68" s="15" t="s">
        <v>80</v>
      </c>
      <c r="B68" s="15">
        <v>6</v>
      </c>
    </row>
    <row r="69" spans="1:4" ht="14.25" x14ac:dyDescent="0.2">
      <c r="A69" s="15" t="s">
        <v>81</v>
      </c>
      <c r="B69" s="15">
        <v>60</v>
      </c>
    </row>
    <row r="70" spans="1:4" ht="14.25" x14ac:dyDescent="0.2">
      <c r="A70" s="15" t="s">
        <v>82</v>
      </c>
      <c r="B70" s="15">
        <v>3</v>
      </c>
    </row>
    <row r="71" spans="1:4" ht="14.25" x14ac:dyDescent="0.2">
      <c r="A71" s="15" t="s">
        <v>83</v>
      </c>
      <c r="B71" s="15">
        <v>1</v>
      </c>
    </row>
    <row r="72" spans="1:4" ht="14.25" x14ac:dyDescent="0.2">
      <c r="A72" s="15" t="s">
        <v>84</v>
      </c>
      <c r="B72" s="15">
        <v>399</v>
      </c>
    </row>
    <row r="73" spans="1:4" ht="14.25" x14ac:dyDescent="0.2">
      <c r="A73" s="15" t="s">
        <v>85</v>
      </c>
      <c r="B73" s="15">
        <v>39</v>
      </c>
    </row>
    <row r="74" spans="1:4" ht="14.25" x14ac:dyDescent="0.2">
      <c r="A74" s="15" t="s">
        <v>86</v>
      </c>
      <c r="B74" s="15">
        <v>51</v>
      </c>
    </row>
    <row r="75" spans="1:4" ht="14.25" x14ac:dyDescent="0.2">
      <c r="A75" s="15" t="s">
        <v>87</v>
      </c>
      <c r="B75" s="15">
        <v>4</v>
      </c>
    </row>
    <row r="76" spans="1:4" ht="14.25" x14ac:dyDescent="0.2">
      <c r="A76" s="15" t="s">
        <v>88</v>
      </c>
      <c r="B76" s="15">
        <v>1</v>
      </c>
    </row>
    <row r="77" spans="1:4" ht="14.25" x14ac:dyDescent="0.2">
      <c r="A77" s="15" t="s">
        <v>89</v>
      </c>
      <c r="B77" s="15">
        <v>2</v>
      </c>
    </row>
    <row r="78" spans="1:4" ht="15" x14ac:dyDescent="0.25">
      <c r="A78" s="15" t="s">
        <v>90</v>
      </c>
      <c r="B78" s="15">
        <v>8</v>
      </c>
      <c r="D78" s="35" t="s">
        <v>238</v>
      </c>
    </row>
    <row r="79" spans="1:4" ht="14.25" x14ac:dyDescent="0.2">
      <c r="A79" s="15" t="s">
        <v>91</v>
      </c>
      <c r="B79" s="15">
        <v>1</v>
      </c>
      <c r="D79" s="34" t="s">
        <v>239</v>
      </c>
    </row>
    <row r="80" spans="1:4" ht="14.25" x14ac:dyDescent="0.2">
      <c r="A80" s="15" t="s">
        <v>92</v>
      </c>
      <c r="B80" s="15">
        <v>93</v>
      </c>
      <c r="D80" s="34" t="s">
        <v>240</v>
      </c>
    </row>
    <row r="81" spans="1:10" ht="14.25" x14ac:dyDescent="0.2">
      <c r="A81" s="15" t="s">
        <v>93</v>
      </c>
      <c r="B81" s="15">
        <v>6</v>
      </c>
      <c r="D81" s="34" t="s">
        <v>241</v>
      </c>
    </row>
    <row r="82" spans="1:10" ht="14.25" x14ac:dyDescent="0.2">
      <c r="A82" s="15" t="s">
        <v>94</v>
      </c>
      <c r="B82" s="15">
        <v>2</v>
      </c>
      <c r="D82" s="34" t="s">
        <v>242</v>
      </c>
    </row>
    <row r="83" spans="1:10" ht="14.25" x14ac:dyDescent="0.2">
      <c r="A83" s="15" t="s">
        <v>95</v>
      </c>
      <c r="B83" s="15">
        <v>122</v>
      </c>
      <c r="D83" s="34" t="s">
        <v>243</v>
      </c>
    </row>
    <row r="84" spans="1:10" ht="14.25" x14ac:dyDescent="0.2">
      <c r="A84" s="15" t="s">
        <v>96</v>
      </c>
      <c r="B84" s="15">
        <v>109</v>
      </c>
      <c r="D84" s="34" t="s">
        <v>244</v>
      </c>
    </row>
    <row r="85" spans="1:10" ht="14.25" x14ac:dyDescent="0.2">
      <c r="A85" s="15" t="s">
        <v>97</v>
      </c>
      <c r="B85" s="15">
        <v>72</v>
      </c>
    </row>
    <row r="86" spans="1:10" ht="14.25" x14ac:dyDescent="0.2">
      <c r="A86" s="15" t="s">
        <v>98</v>
      </c>
      <c r="B86" s="15">
        <v>1</v>
      </c>
    </row>
    <row r="87" spans="1:10" ht="14.25" x14ac:dyDescent="0.2">
      <c r="A87" s="15" t="s">
        <v>99</v>
      </c>
      <c r="B87" s="15">
        <v>1</v>
      </c>
    </row>
    <row r="88" spans="1:10" ht="14.25" x14ac:dyDescent="0.2">
      <c r="A88" s="15" t="s">
        <v>100</v>
      </c>
      <c r="B88" s="15">
        <v>4</v>
      </c>
    </row>
    <row r="89" spans="1:10" ht="14.25" x14ac:dyDescent="0.2">
      <c r="A89" s="15" t="s">
        <v>101</v>
      </c>
      <c r="B89" s="15">
        <v>177</v>
      </c>
    </row>
    <row r="90" spans="1:10" ht="14.25" x14ac:dyDescent="0.2">
      <c r="A90" s="15" t="s">
        <v>102</v>
      </c>
      <c r="B90" s="15">
        <v>251</v>
      </c>
    </row>
    <row r="91" spans="1:10" ht="14.25" x14ac:dyDescent="0.2">
      <c r="A91" s="15" t="s">
        <v>103</v>
      </c>
      <c r="B91" s="15">
        <v>13</v>
      </c>
    </row>
    <row r="92" spans="1:10" ht="14.25" x14ac:dyDescent="0.2">
      <c r="A92" s="15" t="s">
        <v>104</v>
      </c>
      <c r="B92" s="15">
        <v>23</v>
      </c>
    </row>
    <row r="93" spans="1:10" ht="14.25" x14ac:dyDescent="0.2">
      <c r="A93" s="15" t="s">
        <v>105</v>
      </c>
      <c r="B93" s="15">
        <v>34</v>
      </c>
    </row>
    <row r="94" spans="1:10" ht="14.25" x14ac:dyDescent="0.2">
      <c r="A94" s="18" t="s">
        <v>133</v>
      </c>
      <c r="B94" s="19">
        <f>SUM(B95:B107)</f>
        <v>146</v>
      </c>
      <c r="C94" s="28">
        <v>139</v>
      </c>
      <c r="D94" t="s">
        <v>212</v>
      </c>
    </row>
    <row r="95" spans="1:10" ht="14.25" x14ac:dyDescent="0.2">
      <c r="A95" s="17" t="s">
        <v>134</v>
      </c>
      <c r="B95" s="17">
        <v>30</v>
      </c>
    </row>
    <row r="96" spans="1:10" ht="15" x14ac:dyDescent="0.25">
      <c r="A96" s="17" t="s">
        <v>135</v>
      </c>
      <c r="B96" s="17">
        <v>1</v>
      </c>
      <c r="D96" s="35" t="s">
        <v>235</v>
      </c>
      <c r="E96" s="34"/>
      <c r="F96" s="34"/>
      <c r="G96" s="34"/>
      <c r="H96" s="35"/>
      <c r="I96" s="35"/>
      <c r="J96" s="35" t="s">
        <v>236</v>
      </c>
    </row>
    <row r="97" spans="1:10" ht="15" x14ac:dyDescent="0.25">
      <c r="A97" s="17" t="s">
        <v>136</v>
      </c>
      <c r="B97" s="17">
        <v>3</v>
      </c>
      <c r="D97" s="36" t="s">
        <v>237</v>
      </c>
      <c r="E97" s="34"/>
      <c r="F97" s="34"/>
      <c r="G97" s="34"/>
      <c r="H97" s="35"/>
      <c r="I97" s="35"/>
      <c r="J97" s="35"/>
    </row>
    <row r="98" spans="1:10" ht="14.25" x14ac:dyDescent="0.2">
      <c r="A98" s="17" t="s">
        <v>137</v>
      </c>
      <c r="B98" s="17">
        <v>1</v>
      </c>
      <c r="J98" s="33" t="s">
        <v>175</v>
      </c>
    </row>
    <row r="99" spans="1:10" ht="14.25" x14ac:dyDescent="0.2">
      <c r="A99" s="17" t="s">
        <v>138</v>
      </c>
      <c r="B99" s="17">
        <v>5</v>
      </c>
      <c r="D99" s="31" t="s">
        <v>230</v>
      </c>
      <c r="E99" s="31">
        <f>SUM(E101,E112,E116,E133,E149,E162)</f>
        <v>2668</v>
      </c>
      <c r="J99" s="33" t="s">
        <v>171</v>
      </c>
    </row>
    <row r="100" spans="1:10" ht="14.25" x14ac:dyDescent="0.2">
      <c r="A100" s="17" t="s">
        <v>139</v>
      </c>
      <c r="B100" s="17">
        <v>6</v>
      </c>
      <c r="D100" s="10"/>
      <c r="E100" s="10"/>
      <c r="J100" s="33" t="s">
        <v>77</v>
      </c>
    </row>
    <row r="101" spans="1:10" ht="14.25" x14ac:dyDescent="0.2">
      <c r="A101" s="17" t="s">
        <v>140</v>
      </c>
      <c r="B101" s="17">
        <v>35</v>
      </c>
      <c r="D101" s="7" t="s">
        <v>226</v>
      </c>
      <c r="E101" s="29">
        <f>SUM(E102:E109)</f>
        <v>645</v>
      </c>
      <c r="J101" s="33" t="s">
        <v>5</v>
      </c>
    </row>
    <row r="102" spans="1:10" ht="14.25" x14ac:dyDescent="0.2">
      <c r="A102" s="17" t="s">
        <v>141</v>
      </c>
      <c r="B102" s="17">
        <v>6</v>
      </c>
      <c r="D102" s="1" t="s">
        <v>127</v>
      </c>
      <c r="E102" s="1">
        <v>101</v>
      </c>
      <c r="J102" s="33" t="s">
        <v>67</v>
      </c>
    </row>
    <row r="103" spans="1:10" ht="14.25" x14ac:dyDescent="0.2">
      <c r="A103" s="17" t="s">
        <v>142</v>
      </c>
      <c r="B103" s="17">
        <v>13</v>
      </c>
      <c r="D103" s="1" t="s">
        <v>147</v>
      </c>
      <c r="E103" s="1">
        <v>139</v>
      </c>
      <c r="J103" s="33" t="s">
        <v>68</v>
      </c>
    </row>
    <row r="104" spans="1:10" ht="14.25" x14ac:dyDescent="0.2">
      <c r="A104" s="17" t="s">
        <v>143</v>
      </c>
      <c r="B104" s="17">
        <v>6</v>
      </c>
      <c r="D104" s="1" t="s">
        <v>148</v>
      </c>
      <c r="E104" s="1">
        <v>222</v>
      </c>
      <c r="G104" s="31" t="s">
        <v>231</v>
      </c>
      <c r="H104" s="10">
        <f>SUM(H106,H112,H118,H128,H134)</f>
        <v>2037</v>
      </c>
      <c r="J104" s="33" t="s">
        <v>70</v>
      </c>
    </row>
    <row r="105" spans="1:10" ht="14.25" x14ac:dyDescent="0.2">
      <c r="A105" s="17" t="s">
        <v>144</v>
      </c>
      <c r="B105" s="17">
        <v>6</v>
      </c>
      <c r="D105" s="1" t="s">
        <v>176</v>
      </c>
      <c r="E105" s="1">
        <v>2</v>
      </c>
      <c r="G105" s="10"/>
      <c r="H105" s="10"/>
      <c r="J105" s="33" t="s">
        <v>72</v>
      </c>
    </row>
    <row r="106" spans="1:10" ht="14.25" x14ac:dyDescent="0.2">
      <c r="A106" s="17" t="s">
        <v>145</v>
      </c>
      <c r="B106" s="17">
        <v>31</v>
      </c>
      <c r="D106" s="33" t="s">
        <v>175</v>
      </c>
      <c r="E106" s="33">
        <v>131</v>
      </c>
      <c r="G106" s="7" t="s">
        <v>223</v>
      </c>
      <c r="H106" s="29">
        <f>SUM(H107:H110)</f>
        <v>1161</v>
      </c>
      <c r="J106" s="33" t="s">
        <v>73</v>
      </c>
    </row>
    <row r="107" spans="1:10" s="10" customFormat="1" ht="14.25" x14ac:dyDescent="0.2">
      <c r="A107" s="17" t="s">
        <v>146</v>
      </c>
      <c r="B107" s="17">
        <v>3</v>
      </c>
      <c r="D107" s="33" t="s">
        <v>171</v>
      </c>
      <c r="E107" s="33">
        <v>13</v>
      </c>
      <c r="G107" s="1" t="s">
        <v>126</v>
      </c>
      <c r="H107" s="1">
        <v>705</v>
      </c>
      <c r="J107" s="33" t="s">
        <v>166</v>
      </c>
    </row>
    <row r="108" spans="1:10" s="10" customFormat="1" ht="14.25" x14ac:dyDescent="0.2">
      <c r="A108" s="1"/>
      <c r="B108" s="1"/>
      <c r="D108" s="33" t="s">
        <v>77</v>
      </c>
      <c r="E108" s="33">
        <v>26</v>
      </c>
      <c r="G108" s="1" t="s">
        <v>128</v>
      </c>
      <c r="H108" s="1">
        <v>29</v>
      </c>
      <c r="J108" s="33" t="s">
        <v>32</v>
      </c>
    </row>
    <row r="109" spans="1:10" s="10" customFormat="1" ht="14.25" x14ac:dyDescent="0.2">
      <c r="A109" s="7" t="s">
        <v>213</v>
      </c>
      <c r="B109" s="29">
        <f>SUM(B110:B118)</f>
        <v>270</v>
      </c>
      <c r="D109" s="33" t="s">
        <v>5</v>
      </c>
      <c r="E109" s="33">
        <v>11</v>
      </c>
      <c r="G109" s="1" t="s">
        <v>129</v>
      </c>
      <c r="H109" s="1">
        <v>425</v>
      </c>
      <c r="J109" s="33" t="s">
        <v>75</v>
      </c>
    </row>
    <row r="110" spans="1:10" s="10" customFormat="1" ht="14.25" x14ac:dyDescent="0.2">
      <c r="A110" s="13" t="s">
        <v>64</v>
      </c>
      <c r="B110" s="13">
        <v>9</v>
      </c>
      <c r="G110" s="1" t="s">
        <v>130</v>
      </c>
      <c r="H110" s="1">
        <v>2</v>
      </c>
      <c r="J110" s="33" t="s">
        <v>106</v>
      </c>
    </row>
    <row r="111" spans="1:10" s="10" customFormat="1" ht="14.25" x14ac:dyDescent="0.2">
      <c r="A111" s="32" t="s">
        <v>65</v>
      </c>
      <c r="B111" s="32">
        <v>10</v>
      </c>
      <c r="J111" s="33" t="s">
        <v>107</v>
      </c>
    </row>
    <row r="112" spans="1:10" s="10" customFormat="1" ht="14.25" x14ac:dyDescent="0.2">
      <c r="A112" s="32" t="s">
        <v>66</v>
      </c>
      <c r="B112" s="32">
        <v>1</v>
      </c>
      <c r="D112" s="7" t="s">
        <v>227</v>
      </c>
      <c r="E112" s="29">
        <f>SUM(E113:E114)</f>
        <v>18</v>
      </c>
      <c r="F112" s="31"/>
      <c r="G112" s="7" t="s">
        <v>229</v>
      </c>
      <c r="H112" s="29">
        <f>SUM(H113:H116)</f>
        <v>221</v>
      </c>
      <c r="J112" s="33" t="s">
        <v>109</v>
      </c>
    </row>
    <row r="113" spans="1:10" s="10" customFormat="1" ht="14.25" x14ac:dyDescent="0.2">
      <c r="A113" s="13" t="s">
        <v>182</v>
      </c>
      <c r="B113" s="13">
        <v>32</v>
      </c>
      <c r="D113" s="1" t="s">
        <v>122</v>
      </c>
      <c r="E113" s="1">
        <v>16</v>
      </c>
      <c r="G113" s="1" t="s">
        <v>149</v>
      </c>
      <c r="H113" s="1">
        <v>133</v>
      </c>
      <c r="J113" s="33" t="s">
        <v>110</v>
      </c>
    </row>
    <row r="114" spans="1:10" s="10" customFormat="1" ht="14.25" x14ac:dyDescent="0.2">
      <c r="A114" s="13" t="s">
        <v>183</v>
      </c>
      <c r="B114" s="13">
        <v>14</v>
      </c>
      <c r="D114" s="1" t="s">
        <v>173</v>
      </c>
      <c r="E114" s="1">
        <v>2</v>
      </c>
      <c r="G114" s="1" t="s">
        <v>150</v>
      </c>
      <c r="H114" s="1">
        <v>50</v>
      </c>
      <c r="J114" s="33" t="s">
        <v>118</v>
      </c>
    </row>
    <row r="115" spans="1:10" s="10" customFormat="1" ht="14.25" x14ac:dyDescent="0.2">
      <c r="A115" s="13" t="s">
        <v>184</v>
      </c>
      <c r="B115" s="13">
        <v>2</v>
      </c>
      <c r="G115" s="1" t="s">
        <v>170</v>
      </c>
      <c r="H115" s="1">
        <v>11</v>
      </c>
      <c r="J115" s="33" t="s">
        <v>120</v>
      </c>
    </row>
    <row r="116" spans="1:10" s="10" customFormat="1" ht="14.25" x14ac:dyDescent="0.2">
      <c r="A116" s="13" t="s">
        <v>185</v>
      </c>
      <c r="B116" s="13">
        <v>1</v>
      </c>
      <c r="D116" s="7" t="s">
        <v>224</v>
      </c>
      <c r="E116" s="29">
        <f>SUM(E117:E130)</f>
        <v>685</v>
      </c>
      <c r="G116" s="1" t="s">
        <v>76</v>
      </c>
      <c r="H116" s="1">
        <v>27</v>
      </c>
      <c r="J116" s="33" t="s">
        <v>132</v>
      </c>
    </row>
    <row r="117" spans="1:10" s="10" customFormat="1" ht="14.25" x14ac:dyDescent="0.2">
      <c r="A117" s="13" t="s">
        <v>186</v>
      </c>
      <c r="B117" s="13">
        <v>104</v>
      </c>
      <c r="D117" s="33" t="s">
        <v>67</v>
      </c>
      <c r="E117" s="33">
        <v>44</v>
      </c>
      <c r="J117" s="33" t="s">
        <v>167</v>
      </c>
    </row>
    <row r="118" spans="1:10" s="10" customFormat="1" ht="14.25" x14ac:dyDescent="0.2">
      <c r="A118" s="32" t="s">
        <v>193</v>
      </c>
      <c r="B118" s="32">
        <v>97</v>
      </c>
      <c r="D118" s="33" t="s">
        <v>68</v>
      </c>
      <c r="E118" s="33">
        <v>210</v>
      </c>
      <c r="G118" s="7" t="s">
        <v>214</v>
      </c>
      <c r="H118" s="29">
        <f>SUM(H119:H122)</f>
        <v>104</v>
      </c>
      <c r="J118" s="33" t="s">
        <v>20</v>
      </c>
    </row>
    <row r="119" spans="1:10" s="10" customFormat="1" ht="14.25" x14ac:dyDescent="0.2">
      <c r="A119" s="13" t="s">
        <v>174</v>
      </c>
      <c r="B119" s="13">
        <v>4</v>
      </c>
      <c r="D119" s="1" t="s">
        <v>69</v>
      </c>
      <c r="E119" s="1">
        <v>238</v>
      </c>
      <c r="G119" s="1" t="s">
        <v>74</v>
      </c>
      <c r="H119" s="1">
        <v>65</v>
      </c>
      <c r="J119" s="33" t="s">
        <v>123</v>
      </c>
    </row>
    <row r="120" spans="1:10" s="10" customFormat="1" ht="14.25" x14ac:dyDescent="0.2">
      <c r="A120" s="1"/>
      <c r="B120" s="1"/>
      <c r="D120" s="33" t="s">
        <v>70</v>
      </c>
      <c r="E120" s="33">
        <v>28</v>
      </c>
      <c r="G120" s="1" t="s">
        <v>115</v>
      </c>
      <c r="H120" s="1">
        <v>5</v>
      </c>
      <c r="J120" s="33" t="s">
        <v>124</v>
      </c>
    </row>
    <row r="121" spans="1:10" s="10" customFormat="1" ht="14.25" x14ac:dyDescent="0.2">
      <c r="A121" s="7" t="s">
        <v>214</v>
      </c>
      <c r="B121" s="29">
        <f>SUM(B122:B140)</f>
        <v>857</v>
      </c>
      <c r="D121" s="1" t="s">
        <v>71</v>
      </c>
      <c r="E121" s="1">
        <v>9</v>
      </c>
      <c r="G121" s="1" t="s">
        <v>116</v>
      </c>
      <c r="H121" s="1">
        <v>2</v>
      </c>
      <c r="J121" s="33" t="s">
        <v>151</v>
      </c>
    </row>
    <row r="122" spans="1:10" s="10" customFormat="1" ht="14.25" x14ac:dyDescent="0.2">
      <c r="A122" s="13" t="s">
        <v>67</v>
      </c>
      <c r="B122" s="13">
        <v>44</v>
      </c>
      <c r="D122" s="33" t="s">
        <v>72</v>
      </c>
      <c r="E122" s="33">
        <v>39</v>
      </c>
      <c r="G122" s="1" t="s">
        <v>125</v>
      </c>
      <c r="H122" s="1">
        <v>32</v>
      </c>
      <c r="J122" s="33" t="s">
        <v>169</v>
      </c>
    </row>
    <row r="123" spans="1:10" s="10" customFormat="1" ht="14.25" x14ac:dyDescent="0.2">
      <c r="A123" s="13" t="s">
        <v>68</v>
      </c>
      <c r="B123" s="13">
        <v>210</v>
      </c>
      <c r="D123" s="33" t="s">
        <v>73</v>
      </c>
      <c r="E123" s="33">
        <v>1</v>
      </c>
      <c r="J123" s="33" t="s">
        <v>211</v>
      </c>
    </row>
    <row r="124" spans="1:10" s="10" customFormat="1" ht="14.25" x14ac:dyDescent="0.2">
      <c r="A124" s="13" t="s">
        <v>69</v>
      </c>
      <c r="B124" s="13">
        <v>238</v>
      </c>
      <c r="D124" s="33" t="s">
        <v>166</v>
      </c>
      <c r="E124" s="33">
        <v>2</v>
      </c>
      <c r="J124" s="33" t="s">
        <v>163</v>
      </c>
    </row>
    <row r="125" spans="1:10" s="10" customFormat="1" ht="14.25" x14ac:dyDescent="0.2">
      <c r="A125" s="13" t="s">
        <v>70</v>
      </c>
      <c r="B125" s="13">
        <v>28</v>
      </c>
      <c r="D125" s="2" t="s">
        <v>7</v>
      </c>
      <c r="E125" s="2">
        <v>107</v>
      </c>
      <c r="J125" s="33" t="s">
        <v>208</v>
      </c>
    </row>
    <row r="126" spans="1:10" s="10" customFormat="1" ht="14.25" x14ac:dyDescent="0.2">
      <c r="A126" s="13" t="s">
        <v>71</v>
      </c>
      <c r="B126" s="13">
        <v>9</v>
      </c>
      <c r="D126" s="2" t="s">
        <v>16</v>
      </c>
      <c r="E126" s="2">
        <v>2</v>
      </c>
      <c r="J126" s="33" t="s">
        <v>111</v>
      </c>
    </row>
    <row r="127" spans="1:10" s="10" customFormat="1" ht="14.25" x14ac:dyDescent="0.2">
      <c r="A127" s="13" t="s">
        <v>72</v>
      </c>
      <c r="B127" s="13">
        <v>39</v>
      </c>
      <c r="D127" s="2" t="s">
        <v>4</v>
      </c>
      <c r="E127" s="2">
        <v>2</v>
      </c>
      <c r="J127" s="33" t="s">
        <v>114</v>
      </c>
    </row>
    <row r="128" spans="1:10" s="10" customFormat="1" ht="14.25" x14ac:dyDescent="0.2">
      <c r="A128" s="13" t="s">
        <v>73</v>
      </c>
      <c r="B128" s="13">
        <v>1</v>
      </c>
      <c r="D128" s="2" t="s">
        <v>32</v>
      </c>
      <c r="E128" s="2">
        <v>1</v>
      </c>
      <c r="G128" s="7" t="s">
        <v>232</v>
      </c>
      <c r="H128" s="29">
        <f>SUM(H129:H132)</f>
        <v>56</v>
      </c>
      <c r="J128" s="33" t="s">
        <v>207</v>
      </c>
    </row>
    <row r="129" spans="1:10" s="10" customFormat="1" ht="14.25" x14ac:dyDescent="0.2">
      <c r="A129" s="32" t="s">
        <v>74</v>
      </c>
      <c r="B129" s="32">
        <v>65</v>
      </c>
      <c r="D129" s="2" t="s">
        <v>33</v>
      </c>
      <c r="E129" s="2">
        <v>1</v>
      </c>
      <c r="G129" s="1" t="s">
        <v>108</v>
      </c>
      <c r="H129" s="1">
        <v>7</v>
      </c>
      <c r="J129" s="33" t="s">
        <v>64</v>
      </c>
    </row>
    <row r="130" spans="1:10" s="10" customFormat="1" ht="14.25" x14ac:dyDescent="0.2">
      <c r="A130" s="32" t="s">
        <v>115</v>
      </c>
      <c r="B130" s="32">
        <v>5</v>
      </c>
      <c r="D130" s="2" t="s">
        <v>39</v>
      </c>
      <c r="E130" s="2">
        <v>1</v>
      </c>
      <c r="G130" s="1" t="s">
        <v>119</v>
      </c>
      <c r="H130" s="1">
        <v>1</v>
      </c>
      <c r="J130" s="33" t="s">
        <v>182</v>
      </c>
    </row>
    <row r="131" spans="1:10" s="10" customFormat="1" ht="14.25" x14ac:dyDescent="0.2">
      <c r="A131" s="32" t="s">
        <v>116</v>
      </c>
      <c r="B131" s="32">
        <v>2</v>
      </c>
      <c r="G131" s="1" t="s">
        <v>121</v>
      </c>
      <c r="H131" s="1">
        <v>14</v>
      </c>
      <c r="J131" s="33" t="s">
        <v>183</v>
      </c>
    </row>
    <row r="132" spans="1:10" s="10" customFormat="1" ht="14.25" x14ac:dyDescent="0.2">
      <c r="A132" s="32" t="s">
        <v>125</v>
      </c>
      <c r="B132" s="32">
        <v>32</v>
      </c>
      <c r="G132" s="1" t="s">
        <v>131</v>
      </c>
      <c r="H132" s="1">
        <v>34</v>
      </c>
      <c r="J132" s="33" t="s">
        <v>184</v>
      </c>
    </row>
    <row r="133" spans="1:10" s="10" customFormat="1" ht="14.25" x14ac:dyDescent="0.2">
      <c r="A133" s="13" t="s">
        <v>166</v>
      </c>
      <c r="B133" s="13">
        <v>2</v>
      </c>
      <c r="D133" s="7" t="s">
        <v>225</v>
      </c>
      <c r="E133" s="29">
        <f>SUM(E134:E147)</f>
        <v>68</v>
      </c>
      <c r="J133" s="33" t="s">
        <v>185</v>
      </c>
    </row>
    <row r="134" spans="1:10" s="10" customFormat="1" ht="14.25" x14ac:dyDescent="0.2">
      <c r="A134" s="13" t="s">
        <v>167</v>
      </c>
      <c r="B134" s="13">
        <v>1</v>
      </c>
      <c r="D134" s="33" t="s">
        <v>75</v>
      </c>
      <c r="E134" s="33">
        <v>3</v>
      </c>
      <c r="G134" s="7" t="s">
        <v>233</v>
      </c>
      <c r="H134" s="29">
        <f>SUM(H135:H153)</f>
        <v>495</v>
      </c>
      <c r="J134" s="33" t="s">
        <v>186</v>
      </c>
    </row>
    <row r="135" spans="1:10" s="10" customFormat="1" ht="14.25" x14ac:dyDescent="0.2">
      <c r="A135" s="32" t="s">
        <v>170</v>
      </c>
      <c r="B135" s="32">
        <v>11</v>
      </c>
      <c r="D135" s="33" t="s">
        <v>106</v>
      </c>
      <c r="E135" s="33">
        <v>2</v>
      </c>
      <c r="G135" s="1" t="s">
        <v>112</v>
      </c>
      <c r="H135" s="1">
        <v>2</v>
      </c>
      <c r="J135" s="33" t="s">
        <v>174</v>
      </c>
    </row>
    <row r="136" spans="1:10" s="10" customFormat="1" ht="14.25" x14ac:dyDescent="0.2">
      <c r="A136" s="13" t="s">
        <v>171</v>
      </c>
      <c r="B136" s="13">
        <v>13</v>
      </c>
      <c r="D136" s="33" t="s">
        <v>107</v>
      </c>
      <c r="E136" s="33">
        <v>1</v>
      </c>
      <c r="G136" s="1" t="s">
        <v>113</v>
      </c>
      <c r="H136" s="1">
        <v>13</v>
      </c>
      <c r="J136" s="33" t="s">
        <v>153</v>
      </c>
    </row>
    <row r="137" spans="1:10" s="10" customFormat="1" ht="14.25" x14ac:dyDescent="0.2">
      <c r="A137" s="2" t="s">
        <v>6</v>
      </c>
      <c r="B137" s="2">
        <v>30</v>
      </c>
      <c r="D137" s="33" t="s">
        <v>109</v>
      </c>
      <c r="E137" s="33">
        <v>7</v>
      </c>
      <c r="G137" s="1" t="s">
        <v>65</v>
      </c>
      <c r="H137" s="1">
        <v>10</v>
      </c>
      <c r="J137" s="33" t="s">
        <v>154</v>
      </c>
    </row>
    <row r="138" spans="1:10" s="10" customFormat="1" ht="14.25" x14ac:dyDescent="0.2">
      <c r="A138" s="13" t="s">
        <v>7</v>
      </c>
      <c r="B138" s="13">
        <v>107</v>
      </c>
      <c r="D138" s="33" t="s">
        <v>110</v>
      </c>
      <c r="E138" s="33">
        <v>6</v>
      </c>
      <c r="G138" s="1" t="s">
        <v>66</v>
      </c>
      <c r="H138" s="1">
        <v>1</v>
      </c>
      <c r="J138" s="33" t="s">
        <v>155</v>
      </c>
    </row>
    <row r="139" spans="1:10" s="10" customFormat="1" ht="14.25" x14ac:dyDescent="0.2">
      <c r="A139" s="2" t="s">
        <v>9</v>
      </c>
      <c r="B139" s="2">
        <v>14</v>
      </c>
      <c r="D139" s="33" t="s">
        <v>118</v>
      </c>
      <c r="E139" s="33">
        <v>4</v>
      </c>
      <c r="G139" s="1" t="s">
        <v>193</v>
      </c>
      <c r="H139" s="1">
        <v>97</v>
      </c>
      <c r="J139" s="33" t="s">
        <v>156</v>
      </c>
    </row>
    <row r="140" spans="1:10" s="10" customFormat="1" ht="14.25" x14ac:dyDescent="0.2">
      <c r="A140" s="2" t="s">
        <v>10</v>
      </c>
      <c r="B140" s="2">
        <v>6</v>
      </c>
      <c r="D140" s="33" t="s">
        <v>120</v>
      </c>
      <c r="E140" s="33">
        <v>13</v>
      </c>
      <c r="G140" s="1" t="s">
        <v>152</v>
      </c>
      <c r="H140" s="1">
        <v>44</v>
      </c>
      <c r="J140" s="33" t="s">
        <v>158</v>
      </c>
    </row>
    <row r="141" spans="1:10" s="10" customFormat="1" ht="14.25" x14ac:dyDescent="0.2">
      <c r="A141" s="1"/>
      <c r="B141" s="1"/>
      <c r="D141" s="33" t="s">
        <v>132</v>
      </c>
      <c r="E141" s="33">
        <v>18</v>
      </c>
      <c r="G141" s="1" t="s">
        <v>157</v>
      </c>
      <c r="H141" s="1">
        <v>44</v>
      </c>
      <c r="J141" s="33" t="s">
        <v>162</v>
      </c>
    </row>
    <row r="142" spans="1:10" s="10" customFormat="1" ht="14.25" x14ac:dyDescent="0.2">
      <c r="A142" s="7" t="s">
        <v>215</v>
      </c>
      <c r="B142" s="29">
        <f>SUM(B143:B156)</f>
        <v>113</v>
      </c>
      <c r="D142" s="33" t="s">
        <v>167</v>
      </c>
      <c r="E142" s="33">
        <v>1</v>
      </c>
      <c r="G142" s="1" t="s">
        <v>159</v>
      </c>
      <c r="H142" s="1">
        <v>9</v>
      </c>
      <c r="J142" s="33" t="s">
        <v>117</v>
      </c>
    </row>
    <row r="143" spans="1:10" s="10" customFormat="1" ht="14.25" x14ac:dyDescent="0.2">
      <c r="A143" s="13" t="s">
        <v>75</v>
      </c>
      <c r="B143" s="13">
        <v>3</v>
      </c>
      <c r="D143" s="33" t="s">
        <v>20</v>
      </c>
      <c r="E143" s="33">
        <v>2</v>
      </c>
      <c r="G143" s="1" t="s">
        <v>160</v>
      </c>
      <c r="H143" s="1">
        <v>17</v>
      </c>
      <c r="J143" s="33" t="s">
        <v>181</v>
      </c>
    </row>
    <row r="144" spans="1:10" s="10" customFormat="1" ht="14.25" x14ac:dyDescent="0.2">
      <c r="A144" s="13" t="s">
        <v>106</v>
      </c>
      <c r="B144" s="13">
        <v>2</v>
      </c>
      <c r="D144" s="33" t="s">
        <v>14</v>
      </c>
      <c r="E144" s="33">
        <v>3</v>
      </c>
      <c r="G144" s="1" t="s">
        <v>161</v>
      </c>
      <c r="H144" s="1">
        <v>93</v>
      </c>
      <c r="J144" s="33" t="s">
        <v>165</v>
      </c>
    </row>
    <row r="145" spans="1:10" s="10" customFormat="1" ht="14.25" x14ac:dyDescent="0.2">
      <c r="A145" s="13" t="s">
        <v>107</v>
      </c>
      <c r="B145" s="13">
        <v>1</v>
      </c>
      <c r="D145" s="33" t="s">
        <v>15</v>
      </c>
      <c r="E145" s="33">
        <v>6</v>
      </c>
      <c r="G145" s="1" t="s">
        <v>168</v>
      </c>
      <c r="H145" s="1">
        <v>9</v>
      </c>
      <c r="J145" s="33" t="s">
        <v>177</v>
      </c>
    </row>
    <row r="146" spans="1:10" s="10" customFormat="1" ht="14.25" x14ac:dyDescent="0.2">
      <c r="A146" s="32" t="s">
        <v>108</v>
      </c>
      <c r="B146" s="32">
        <v>7</v>
      </c>
      <c r="D146" s="2" t="s">
        <v>21</v>
      </c>
      <c r="E146" s="2">
        <v>1</v>
      </c>
      <c r="G146" s="1" t="s">
        <v>164</v>
      </c>
      <c r="H146" s="1">
        <v>32</v>
      </c>
      <c r="J146" s="33" t="s">
        <v>178</v>
      </c>
    </row>
    <row r="147" spans="1:10" s="10" customFormat="1" ht="14.25" x14ac:dyDescent="0.2">
      <c r="A147" s="13" t="s">
        <v>109</v>
      </c>
      <c r="B147" s="13">
        <v>7</v>
      </c>
      <c r="D147" s="2" t="s">
        <v>23</v>
      </c>
      <c r="E147" s="2">
        <v>1</v>
      </c>
      <c r="G147" s="1" t="s">
        <v>179</v>
      </c>
      <c r="H147" s="1">
        <v>4</v>
      </c>
      <c r="J147" s="33" t="s">
        <v>180</v>
      </c>
    </row>
    <row r="148" spans="1:10" s="10" customFormat="1" ht="14.25" x14ac:dyDescent="0.2">
      <c r="A148" s="13" t="s">
        <v>110</v>
      </c>
      <c r="B148" s="13">
        <v>6</v>
      </c>
      <c r="G148" s="1" t="s">
        <v>187</v>
      </c>
      <c r="H148" s="1">
        <v>8</v>
      </c>
      <c r="J148" s="33" t="s">
        <v>188</v>
      </c>
    </row>
    <row r="149" spans="1:10" s="10" customFormat="1" ht="14.25" x14ac:dyDescent="0.2">
      <c r="A149" s="13" t="s">
        <v>118</v>
      </c>
      <c r="B149" s="13">
        <v>4</v>
      </c>
      <c r="D149" s="7" t="s">
        <v>220</v>
      </c>
      <c r="E149" s="29">
        <f>SUM(E150:E159)</f>
        <v>20</v>
      </c>
      <c r="G149" s="1" t="s">
        <v>189</v>
      </c>
      <c r="H149" s="1">
        <v>6</v>
      </c>
      <c r="J149" s="33" t="s">
        <v>190</v>
      </c>
    </row>
    <row r="150" spans="1:10" s="10" customFormat="1" ht="14.25" x14ac:dyDescent="0.2">
      <c r="A150" s="32" t="s">
        <v>119</v>
      </c>
      <c r="B150" s="32">
        <v>1</v>
      </c>
      <c r="D150" s="33" t="s">
        <v>123</v>
      </c>
      <c r="E150" s="33">
        <v>1</v>
      </c>
      <c r="G150" s="1" t="s">
        <v>192</v>
      </c>
      <c r="H150" s="1">
        <v>99</v>
      </c>
      <c r="J150" s="33" t="s">
        <v>191</v>
      </c>
    </row>
    <row r="151" spans="1:10" s="10" customFormat="1" ht="14.25" x14ac:dyDescent="0.2">
      <c r="A151" s="13" t="s">
        <v>120</v>
      </c>
      <c r="B151" s="13">
        <v>13</v>
      </c>
      <c r="D151" s="33" t="s">
        <v>124</v>
      </c>
      <c r="E151" s="33">
        <v>1</v>
      </c>
      <c r="G151" s="1" t="s">
        <v>194</v>
      </c>
      <c r="H151" s="1">
        <v>3</v>
      </c>
      <c r="J151" s="33" t="s">
        <v>196</v>
      </c>
    </row>
    <row r="152" spans="1:10" s="10" customFormat="1" ht="14.25" x14ac:dyDescent="0.2">
      <c r="A152" s="32" t="s">
        <v>121</v>
      </c>
      <c r="B152" s="32">
        <v>14</v>
      </c>
      <c r="D152" s="33" t="s">
        <v>151</v>
      </c>
      <c r="E152" s="33">
        <v>1</v>
      </c>
      <c r="G152" s="1" t="s">
        <v>195</v>
      </c>
      <c r="H152" s="1">
        <v>1</v>
      </c>
      <c r="J152" s="33" t="s">
        <v>197</v>
      </c>
    </row>
    <row r="153" spans="1:10" s="10" customFormat="1" ht="14.25" x14ac:dyDescent="0.2">
      <c r="A153" s="32" t="s">
        <v>131</v>
      </c>
      <c r="B153" s="32">
        <v>34</v>
      </c>
      <c r="D153" s="33" t="s">
        <v>169</v>
      </c>
      <c r="E153" s="33">
        <v>1</v>
      </c>
      <c r="G153" s="1" t="s">
        <v>206</v>
      </c>
      <c r="H153" s="1">
        <v>3</v>
      </c>
      <c r="J153" s="33" t="s">
        <v>198</v>
      </c>
    </row>
    <row r="154" spans="1:10" s="10" customFormat="1" ht="14.25" x14ac:dyDescent="0.2">
      <c r="A154" s="13" t="s">
        <v>132</v>
      </c>
      <c r="B154" s="13">
        <v>18</v>
      </c>
      <c r="D154" s="33" t="s">
        <v>211</v>
      </c>
      <c r="E154" s="33">
        <v>3</v>
      </c>
      <c r="J154" s="33" t="s">
        <v>199</v>
      </c>
    </row>
    <row r="155" spans="1:10" s="10" customFormat="1" ht="14.25" x14ac:dyDescent="0.2">
      <c r="A155" s="13" t="s">
        <v>20</v>
      </c>
      <c r="B155" s="13">
        <v>2</v>
      </c>
      <c r="D155" s="33" t="s">
        <v>163</v>
      </c>
      <c r="E155" s="33">
        <v>5</v>
      </c>
      <c r="G155" s="7"/>
      <c r="H155" s="29"/>
      <c r="J155" s="33" t="s">
        <v>200</v>
      </c>
    </row>
    <row r="156" spans="1:10" s="10" customFormat="1" ht="14.25" x14ac:dyDescent="0.2">
      <c r="A156" s="2" t="s">
        <v>21</v>
      </c>
      <c r="B156" s="2">
        <v>1</v>
      </c>
      <c r="D156" s="33" t="s">
        <v>208</v>
      </c>
      <c r="E156" s="33">
        <v>3</v>
      </c>
      <c r="J156" s="33" t="s">
        <v>201</v>
      </c>
    </row>
    <row r="157" spans="1:10" s="10" customFormat="1" ht="14.25" x14ac:dyDescent="0.2">
      <c r="A157" s="1"/>
      <c r="B157" s="1"/>
      <c r="D157" s="2" t="s">
        <v>11</v>
      </c>
      <c r="E157" s="2">
        <v>1</v>
      </c>
      <c r="J157" s="33" t="s">
        <v>202</v>
      </c>
    </row>
    <row r="158" spans="1:10" s="10" customFormat="1" ht="14.25" x14ac:dyDescent="0.2">
      <c r="A158" s="7" t="s">
        <v>223</v>
      </c>
      <c r="B158" s="29">
        <f>SUM(B159)</f>
        <v>705</v>
      </c>
      <c r="D158" s="2" t="s">
        <v>12</v>
      </c>
      <c r="E158" s="2">
        <v>2</v>
      </c>
      <c r="J158" s="33" t="s">
        <v>203</v>
      </c>
    </row>
    <row r="159" spans="1:10" s="10" customFormat="1" ht="14.25" x14ac:dyDescent="0.2">
      <c r="A159" s="32" t="s">
        <v>126</v>
      </c>
      <c r="B159" s="32">
        <v>705</v>
      </c>
      <c r="D159" s="2" t="s">
        <v>13</v>
      </c>
      <c r="E159" s="2">
        <v>2</v>
      </c>
      <c r="J159" s="33" t="s">
        <v>204</v>
      </c>
    </row>
    <row r="160" spans="1:10" s="10" customFormat="1" ht="14.25" x14ac:dyDescent="0.2">
      <c r="A160" s="1"/>
      <c r="B160" s="1"/>
      <c r="J160" s="33" t="s">
        <v>205</v>
      </c>
    </row>
    <row r="161" spans="1:5" s="10" customFormat="1" ht="14.25" x14ac:dyDescent="0.2">
      <c r="A161" s="7" t="s">
        <v>219</v>
      </c>
      <c r="B161" s="29">
        <f>SUM(B162:B166)</f>
        <v>54</v>
      </c>
      <c r="D161"/>
    </row>
    <row r="162" spans="1:5" s="10" customFormat="1" ht="14.25" x14ac:dyDescent="0.2">
      <c r="A162" s="13" t="s">
        <v>111</v>
      </c>
      <c r="B162" s="13">
        <v>25</v>
      </c>
      <c r="D162" s="7" t="s">
        <v>228</v>
      </c>
      <c r="E162" s="29">
        <f>SUM(E163:E203)</f>
        <v>1232</v>
      </c>
    </row>
    <row r="163" spans="1:5" s="10" customFormat="1" ht="14.25" x14ac:dyDescent="0.2">
      <c r="A163" s="32" t="s">
        <v>112</v>
      </c>
      <c r="B163" s="32">
        <v>2</v>
      </c>
      <c r="D163" s="33" t="s">
        <v>111</v>
      </c>
      <c r="E163" s="33">
        <v>25</v>
      </c>
    </row>
    <row r="164" spans="1:5" s="10" customFormat="1" ht="14.25" x14ac:dyDescent="0.2">
      <c r="A164" s="32" t="s">
        <v>113</v>
      </c>
      <c r="B164" s="32">
        <v>13</v>
      </c>
      <c r="D164" s="33" t="s">
        <v>114</v>
      </c>
      <c r="E164" s="33">
        <v>12</v>
      </c>
    </row>
    <row r="165" spans="1:5" s="10" customFormat="1" ht="14.25" x14ac:dyDescent="0.2">
      <c r="A165" s="13" t="s">
        <v>114</v>
      </c>
      <c r="B165" s="13">
        <v>12</v>
      </c>
      <c r="D165" s="33" t="s">
        <v>207</v>
      </c>
      <c r="E165" s="33">
        <v>2</v>
      </c>
    </row>
    <row r="166" spans="1:5" s="10" customFormat="1" ht="14.25" x14ac:dyDescent="0.2">
      <c r="A166" s="13" t="s">
        <v>207</v>
      </c>
      <c r="B166" s="13">
        <v>2</v>
      </c>
      <c r="D166" s="33" t="s">
        <v>64</v>
      </c>
      <c r="E166" s="33">
        <v>9</v>
      </c>
    </row>
    <row r="167" spans="1:5" s="10" customFormat="1" ht="14.25" x14ac:dyDescent="0.2">
      <c r="A167" s="1"/>
      <c r="B167" s="1"/>
      <c r="D167" s="33" t="s">
        <v>182</v>
      </c>
      <c r="E167" s="33">
        <v>32</v>
      </c>
    </row>
    <row r="168" spans="1:5" s="10" customFormat="1" ht="14.25" x14ac:dyDescent="0.2">
      <c r="A168" s="7" t="s">
        <v>220</v>
      </c>
      <c r="B168" s="29">
        <f>SUM(B169:B179)</f>
        <v>99</v>
      </c>
      <c r="D168" s="33" t="s">
        <v>183</v>
      </c>
      <c r="E168" s="33">
        <v>14</v>
      </c>
    </row>
    <row r="169" spans="1:5" s="10" customFormat="1" ht="14.25" x14ac:dyDescent="0.2">
      <c r="A169" s="32" t="s">
        <v>76</v>
      </c>
      <c r="B169" s="32">
        <v>27</v>
      </c>
      <c r="D169" s="33" t="s">
        <v>184</v>
      </c>
      <c r="E169" s="33">
        <v>2</v>
      </c>
    </row>
    <row r="170" spans="1:5" s="10" customFormat="1" ht="14.25" x14ac:dyDescent="0.2">
      <c r="A170" s="13" t="s">
        <v>77</v>
      </c>
      <c r="B170" s="13">
        <v>26</v>
      </c>
      <c r="D170" s="33" t="s">
        <v>185</v>
      </c>
      <c r="E170" s="33">
        <v>1</v>
      </c>
    </row>
    <row r="171" spans="1:5" s="10" customFormat="1" ht="14.25" x14ac:dyDescent="0.2">
      <c r="A171" s="13" t="s">
        <v>123</v>
      </c>
      <c r="B171" s="13">
        <v>1</v>
      </c>
      <c r="D171" s="33" t="s">
        <v>186</v>
      </c>
      <c r="E171" s="33">
        <v>104</v>
      </c>
    </row>
    <row r="172" spans="1:5" s="10" customFormat="1" ht="14.25" x14ac:dyDescent="0.2">
      <c r="A172" s="13" t="s">
        <v>124</v>
      </c>
      <c r="B172" s="13">
        <v>1</v>
      </c>
      <c r="D172" s="33" t="s">
        <v>174</v>
      </c>
      <c r="E172" s="33">
        <v>4</v>
      </c>
    </row>
    <row r="173" spans="1:5" s="10" customFormat="1" ht="14.25" x14ac:dyDescent="0.2">
      <c r="A173" s="32" t="s">
        <v>128</v>
      </c>
      <c r="B173" s="32">
        <v>29</v>
      </c>
      <c r="D173" s="33" t="s">
        <v>153</v>
      </c>
      <c r="E173" s="33">
        <v>103</v>
      </c>
    </row>
    <row r="174" spans="1:5" s="10" customFormat="1" ht="14.25" x14ac:dyDescent="0.2">
      <c r="A174" s="13" t="s">
        <v>151</v>
      </c>
      <c r="B174" s="13">
        <v>1</v>
      </c>
      <c r="D174" s="33" t="s">
        <v>154</v>
      </c>
      <c r="E174" s="33">
        <v>18</v>
      </c>
    </row>
    <row r="175" spans="1:5" s="10" customFormat="1" ht="14.25" x14ac:dyDescent="0.2">
      <c r="A175" s="13" t="s">
        <v>169</v>
      </c>
      <c r="B175" s="13">
        <v>1</v>
      </c>
      <c r="D175" s="33" t="s">
        <v>155</v>
      </c>
      <c r="E175" s="33">
        <v>30</v>
      </c>
    </row>
    <row r="176" spans="1:5" s="10" customFormat="1" ht="14.25" x14ac:dyDescent="0.2">
      <c r="A176" s="13" t="s">
        <v>211</v>
      </c>
      <c r="B176" s="13">
        <v>3</v>
      </c>
      <c r="D176" s="33" t="s">
        <v>156</v>
      </c>
      <c r="E176" s="33">
        <v>15</v>
      </c>
    </row>
    <row r="177" spans="1:5" s="10" customFormat="1" ht="14.25" x14ac:dyDescent="0.2">
      <c r="A177" s="13" t="s">
        <v>163</v>
      </c>
      <c r="B177" s="13">
        <v>5</v>
      </c>
      <c r="D177" s="33" t="s">
        <v>158</v>
      </c>
      <c r="E177" s="33">
        <v>105</v>
      </c>
    </row>
    <row r="178" spans="1:5" s="10" customFormat="1" ht="14.25" x14ac:dyDescent="0.2">
      <c r="A178" s="13" t="s">
        <v>208</v>
      </c>
      <c r="B178" s="13">
        <v>3</v>
      </c>
      <c r="D178" s="33" t="s">
        <v>162</v>
      </c>
      <c r="E178" s="33">
        <v>14</v>
      </c>
    </row>
    <row r="179" spans="1:5" s="10" customFormat="1" ht="14.25" x14ac:dyDescent="0.2">
      <c r="A179" s="1" t="s">
        <v>172</v>
      </c>
      <c r="B179" s="1">
        <v>2</v>
      </c>
      <c r="D179" s="33" t="s">
        <v>117</v>
      </c>
      <c r="E179" s="33">
        <v>66</v>
      </c>
    </row>
    <row r="180" spans="1:5" s="10" customFormat="1" ht="14.25" x14ac:dyDescent="0.2">
      <c r="A180" s="1"/>
      <c r="B180" s="1"/>
      <c r="D180" s="33" t="s">
        <v>181</v>
      </c>
      <c r="E180" s="33">
        <v>63</v>
      </c>
    </row>
    <row r="181" spans="1:5" s="10" customFormat="1" ht="14.25" x14ac:dyDescent="0.2">
      <c r="A181" s="7" t="s">
        <v>216</v>
      </c>
      <c r="B181" s="29">
        <f>SUM(B182:B190)</f>
        <v>796</v>
      </c>
      <c r="D181" s="2" t="s">
        <v>22</v>
      </c>
      <c r="E181" s="2">
        <v>19</v>
      </c>
    </row>
    <row r="182" spans="1:5" s="10" customFormat="1" ht="14.25" x14ac:dyDescent="0.2">
      <c r="A182" s="13" t="s">
        <v>127</v>
      </c>
      <c r="B182" s="13">
        <v>101</v>
      </c>
      <c r="D182" s="33" t="s">
        <v>165</v>
      </c>
      <c r="E182" s="33">
        <v>2</v>
      </c>
    </row>
    <row r="183" spans="1:5" s="10" customFormat="1" ht="14.25" x14ac:dyDescent="0.2">
      <c r="A183" s="13" t="s">
        <v>147</v>
      </c>
      <c r="B183" s="13">
        <v>139</v>
      </c>
      <c r="D183" s="33" t="s">
        <v>177</v>
      </c>
      <c r="E183" s="33">
        <v>10</v>
      </c>
    </row>
    <row r="184" spans="1:5" s="10" customFormat="1" ht="14.25" x14ac:dyDescent="0.2">
      <c r="A184" s="13" t="s">
        <v>148</v>
      </c>
      <c r="B184" s="13">
        <v>222</v>
      </c>
      <c r="D184" s="33" t="s">
        <v>178</v>
      </c>
      <c r="E184" s="33">
        <v>1</v>
      </c>
    </row>
    <row r="185" spans="1:5" s="10" customFormat="1" ht="14.25" x14ac:dyDescent="0.2">
      <c r="A185" s="32" t="s">
        <v>149</v>
      </c>
      <c r="B185" s="32">
        <v>133</v>
      </c>
      <c r="D185" s="33" t="s">
        <v>180</v>
      </c>
      <c r="E185" s="33">
        <v>4</v>
      </c>
    </row>
    <row r="186" spans="1:5" s="10" customFormat="1" ht="14.25" x14ac:dyDescent="0.2">
      <c r="A186" s="32" t="s">
        <v>150</v>
      </c>
      <c r="B186" s="32">
        <v>50</v>
      </c>
      <c r="D186" s="33" t="s">
        <v>188</v>
      </c>
      <c r="E186" s="33">
        <v>105</v>
      </c>
    </row>
    <row r="187" spans="1:5" s="10" customFormat="1" ht="14.25" x14ac:dyDescent="0.2">
      <c r="A187" s="13" t="s">
        <v>122</v>
      </c>
      <c r="B187" s="13">
        <v>16</v>
      </c>
      <c r="D187" s="33" t="s">
        <v>190</v>
      </c>
      <c r="E187" s="33">
        <v>13</v>
      </c>
    </row>
    <row r="188" spans="1:5" s="10" customFormat="1" ht="14.25" x14ac:dyDescent="0.2">
      <c r="A188" s="13" t="s">
        <v>173</v>
      </c>
      <c r="B188" s="13">
        <v>2</v>
      </c>
      <c r="D188" s="33" t="s">
        <v>191</v>
      </c>
      <c r="E188" s="33">
        <v>10</v>
      </c>
    </row>
    <row r="189" spans="1:5" s="10" customFormat="1" ht="14.25" x14ac:dyDescent="0.2">
      <c r="A189" s="13" t="s">
        <v>175</v>
      </c>
      <c r="B189" s="13">
        <v>131</v>
      </c>
      <c r="D189" s="33" t="s">
        <v>196</v>
      </c>
      <c r="E189" s="33">
        <v>3</v>
      </c>
    </row>
    <row r="190" spans="1:5" s="10" customFormat="1" ht="14.25" x14ac:dyDescent="0.2">
      <c r="A190" s="13" t="s">
        <v>176</v>
      </c>
      <c r="B190" s="13">
        <v>2</v>
      </c>
      <c r="D190" s="33" t="s">
        <v>197</v>
      </c>
      <c r="E190" s="33">
        <v>1</v>
      </c>
    </row>
    <row r="191" spans="1:5" s="10" customFormat="1" ht="14.25" x14ac:dyDescent="0.2">
      <c r="D191" s="33" t="s">
        <v>198</v>
      </c>
      <c r="E191" s="33">
        <v>28</v>
      </c>
    </row>
    <row r="192" spans="1:5" s="10" customFormat="1" ht="14.25" x14ac:dyDescent="0.2">
      <c r="A192" s="7" t="s">
        <v>217</v>
      </c>
      <c r="B192" s="29">
        <f>SUM(B193:B208)</f>
        <v>650</v>
      </c>
      <c r="D192" s="33" t="s">
        <v>199</v>
      </c>
      <c r="E192" s="33">
        <v>156</v>
      </c>
    </row>
    <row r="193" spans="1:5" s="10" customFormat="1" ht="14.25" x14ac:dyDescent="0.2">
      <c r="A193" s="32" t="s">
        <v>152</v>
      </c>
      <c r="B193" s="32">
        <v>44</v>
      </c>
      <c r="D193" s="33" t="s">
        <v>200</v>
      </c>
      <c r="E193" s="33">
        <v>7</v>
      </c>
    </row>
    <row r="194" spans="1:5" s="10" customFormat="1" ht="14.25" x14ac:dyDescent="0.2">
      <c r="A194" s="13" t="s">
        <v>153</v>
      </c>
      <c r="B194" s="13">
        <v>103</v>
      </c>
      <c r="D194" s="33" t="s">
        <v>201</v>
      </c>
      <c r="E194" s="33">
        <v>76</v>
      </c>
    </row>
    <row r="195" spans="1:5" s="10" customFormat="1" ht="14.25" x14ac:dyDescent="0.2">
      <c r="A195" s="13" t="s">
        <v>154</v>
      </c>
      <c r="B195" s="13">
        <v>18</v>
      </c>
      <c r="D195" s="33" t="s">
        <v>202</v>
      </c>
      <c r="E195" s="33">
        <v>2</v>
      </c>
    </row>
    <row r="196" spans="1:5" s="10" customFormat="1" ht="14.25" x14ac:dyDescent="0.2">
      <c r="A196" s="13" t="s">
        <v>155</v>
      </c>
      <c r="B196" s="13">
        <v>30</v>
      </c>
      <c r="D196" s="33" t="s">
        <v>203</v>
      </c>
      <c r="E196" s="33">
        <v>16</v>
      </c>
    </row>
    <row r="197" spans="1:5" s="10" customFormat="1" ht="14.25" x14ac:dyDescent="0.2">
      <c r="A197" s="13" t="s">
        <v>156</v>
      </c>
      <c r="B197" s="13">
        <v>15</v>
      </c>
      <c r="D197" s="33" t="s">
        <v>204</v>
      </c>
      <c r="E197" s="33">
        <v>93</v>
      </c>
    </row>
    <row r="198" spans="1:5" s="10" customFormat="1" ht="14.25" x14ac:dyDescent="0.2">
      <c r="A198" s="32" t="s">
        <v>157</v>
      </c>
      <c r="B198" s="32">
        <v>44</v>
      </c>
      <c r="D198" s="33" t="s">
        <v>205</v>
      </c>
      <c r="E198" s="33">
        <v>19</v>
      </c>
    </row>
    <row r="199" spans="1:5" s="10" customFormat="1" ht="14.25" x14ac:dyDescent="0.2">
      <c r="A199" s="13" t="s">
        <v>158</v>
      </c>
      <c r="B199" s="13">
        <v>105</v>
      </c>
      <c r="D199" s="33" t="s">
        <v>1</v>
      </c>
      <c r="E199" s="33">
        <v>1</v>
      </c>
    </row>
    <row r="200" spans="1:5" s="10" customFormat="1" ht="14.25" x14ac:dyDescent="0.2">
      <c r="A200" s="32" t="s">
        <v>159</v>
      </c>
      <c r="B200" s="32">
        <v>9</v>
      </c>
      <c r="D200" s="2" t="s">
        <v>2</v>
      </c>
      <c r="E200" s="2">
        <v>5</v>
      </c>
    </row>
    <row r="201" spans="1:5" s="10" customFormat="1" ht="14.25" x14ac:dyDescent="0.2">
      <c r="A201" s="32" t="s">
        <v>160</v>
      </c>
      <c r="B201" s="32">
        <v>17</v>
      </c>
      <c r="D201" s="2" t="s">
        <v>17</v>
      </c>
      <c r="E201" s="2">
        <v>28</v>
      </c>
    </row>
    <row r="202" spans="1:5" s="10" customFormat="1" ht="14.25" x14ac:dyDescent="0.2">
      <c r="A202" s="32" t="s">
        <v>161</v>
      </c>
      <c r="B202" s="32">
        <v>93</v>
      </c>
      <c r="D202" s="2" t="s">
        <v>18</v>
      </c>
      <c r="E202" s="2">
        <v>13</v>
      </c>
    </row>
    <row r="203" spans="1:5" s="10" customFormat="1" ht="14.25" x14ac:dyDescent="0.2">
      <c r="A203" s="13" t="s">
        <v>162</v>
      </c>
      <c r="B203" s="13">
        <v>14</v>
      </c>
      <c r="D203" s="33" t="s">
        <v>31</v>
      </c>
      <c r="E203" s="33">
        <v>1</v>
      </c>
    </row>
    <row r="204" spans="1:5" s="10" customFormat="1" ht="14.25" x14ac:dyDescent="0.2">
      <c r="A204" s="32" t="s">
        <v>168</v>
      </c>
      <c r="B204" s="32">
        <v>9</v>
      </c>
      <c r="D204" s="1"/>
      <c r="E204" s="1"/>
    </row>
    <row r="205" spans="1:5" s="10" customFormat="1" ht="14.25" x14ac:dyDescent="0.2">
      <c r="A205" s="13" t="s">
        <v>117</v>
      </c>
      <c r="B205" s="13">
        <v>66</v>
      </c>
      <c r="D205" s="16"/>
      <c r="E205" s="30"/>
    </row>
    <row r="206" spans="1:5" s="10" customFormat="1" ht="14.25" x14ac:dyDescent="0.2">
      <c r="A206" s="13" t="s">
        <v>181</v>
      </c>
      <c r="B206" s="13">
        <v>63</v>
      </c>
      <c r="D206"/>
    </row>
    <row r="207" spans="1:5" s="10" customFormat="1" ht="14.25" x14ac:dyDescent="0.2">
      <c r="A207" s="13" t="s">
        <v>22</v>
      </c>
      <c r="B207" s="13">
        <v>19</v>
      </c>
      <c r="D207"/>
    </row>
    <row r="208" spans="1:5" s="10" customFormat="1" ht="14.25" x14ac:dyDescent="0.2">
      <c r="A208" s="2" t="s">
        <v>36</v>
      </c>
      <c r="B208" s="2">
        <v>1</v>
      </c>
      <c r="D208"/>
    </row>
    <row r="209" spans="1:4" s="30" customFormat="1" ht="14.25" x14ac:dyDescent="0.2">
      <c r="A209" s="1"/>
      <c r="B209" s="1"/>
      <c r="D209" s="16"/>
    </row>
    <row r="210" spans="1:4" s="10" customFormat="1" ht="14.25" x14ac:dyDescent="0.2">
      <c r="A210" s="7" t="s">
        <v>221</v>
      </c>
      <c r="B210" s="29">
        <f>SUM(B211:B212)</f>
        <v>34</v>
      </c>
      <c r="D210"/>
    </row>
    <row r="211" spans="1:4" s="10" customFormat="1" ht="14.25" x14ac:dyDescent="0.2">
      <c r="A211" s="32" t="s">
        <v>164</v>
      </c>
      <c r="B211" s="32">
        <v>32</v>
      </c>
      <c r="D211"/>
    </row>
    <row r="212" spans="1:4" s="10" customFormat="1" ht="14.25" x14ac:dyDescent="0.2">
      <c r="A212" s="13" t="s">
        <v>165</v>
      </c>
      <c r="B212" s="13">
        <v>2</v>
      </c>
      <c r="D212"/>
    </row>
    <row r="213" spans="1:4" s="10" customFormat="1" x14ac:dyDescent="0.2">
      <c r="D213"/>
    </row>
    <row r="214" spans="1:4" s="10" customFormat="1" ht="14.25" x14ac:dyDescent="0.2">
      <c r="A214" s="7" t="s">
        <v>222</v>
      </c>
      <c r="B214" s="29">
        <f>SUM(B215:B233)</f>
        <v>886</v>
      </c>
      <c r="D214"/>
    </row>
    <row r="215" spans="1:4" s="10" customFormat="1" ht="14.25" x14ac:dyDescent="0.2">
      <c r="A215" s="32" t="s">
        <v>129</v>
      </c>
      <c r="B215" s="32">
        <v>425</v>
      </c>
      <c r="D215"/>
    </row>
    <row r="216" spans="1:4" s="10" customFormat="1" ht="14.25" x14ac:dyDescent="0.2">
      <c r="A216" s="32" t="s">
        <v>130</v>
      </c>
      <c r="B216" s="32">
        <v>2</v>
      </c>
      <c r="D216"/>
    </row>
    <row r="217" spans="1:4" s="10" customFormat="1" ht="14.25" x14ac:dyDescent="0.2">
      <c r="A217" s="13" t="s">
        <v>177</v>
      </c>
      <c r="B217" s="13">
        <v>10</v>
      </c>
      <c r="D217"/>
    </row>
    <row r="218" spans="1:4" s="10" customFormat="1" ht="14.25" x14ac:dyDescent="0.2">
      <c r="A218" s="13" t="s">
        <v>178</v>
      </c>
      <c r="B218" s="13">
        <v>1</v>
      </c>
      <c r="D218"/>
    </row>
    <row r="219" spans="1:4" s="10" customFormat="1" ht="14.25" x14ac:dyDescent="0.2">
      <c r="A219" s="32" t="s">
        <v>179</v>
      </c>
      <c r="B219" s="32">
        <v>4</v>
      </c>
      <c r="D219"/>
    </row>
    <row r="220" spans="1:4" s="10" customFormat="1" ht="14.25" x14ac:dyDescent="0.2">
      <c r="A220" s="13" t="s">
        <v>180</v>
      </c>
      <c r="B220" s="13">
        <v>4</v>
      </c>
      <c r="D220"/>
    </row>
    <row r="221" spans="1:4" s="10" customFormat="1" ht="14.25" x14ac:dyDescent="0.2">
      <c r="A221" s="32" t="s">
        <v>187</v>
      </c>
      <c r="B221" s="32">
        <v>8</v>
      </c>
      <c r="D221"/>
    </row>
    <row r="222" spans="1:4" s="10" customFormat="1" ht="14.25" x14ac:dyDescent="0.2">
      <c r="A222" s="13" t="s">
        <v>188</v>
      </c>
      <c r="B222" s="13">
        <v>105</v>
      </c>
      <c r="D222"/>
    </row>
    <row r="223" spans="1:4" s="10" customFormat="1" ht="14.25" x14ac:dyDescent="0.2">
      <c r="A223" s="32" t="s">
        <v>189</v>
      </c>
      <c r="B223" s="32">
        <v>6</v>
      </c>
      <c r="D223"/>
    </row>
    <row r="224" spans="1:4" s="10" customFormat="1" ht="14.25" x14ac:dyDescent="0.2">
      <c r="A224" s="13" t="s">
        <v>190</v>
      </c>
      <c r="B224" s="13">
        <v>13</v>
      </c>
      <c r="D224"/>
    </row>
    <row r="225" spans="1:4" s="10" customFormat="1" ht="14.25" x14ac:dyDescent="0.2">
      <c r="A225" s="13" t="s">
        <v>191</v>
      </c>
      <c r="B225" s="13">
        <v>10</v>
      </c>
      <c r="D225"/>
    </row>
    <row r="226" spans="1:4" s="10" customFormat="1" ht="14.25" x14ac:dyDescent="0.2">
      <c r="A226" s="32" t="s">
        <v>192</v>
      </c>
      <c r="B226" s="32">
        <v>99</v>
      </c>
      <c r="D226"/>
    </row>
    <row r="227" spans="1:4" s="10" customFormat="1" ht="14.25" x14ac:dyDescent="0.2">
      <c r="A227" s="32" t="s">
        <v>194</v>
      </c>
      <c r="B227" s="32">
        <v>3</v>
      </c>
      <c r="D227"/>
    </row>
    <row r="228" spans="1:4" s="10" customFormat="1" ht="14.25" x14ac:dyDescent="0.2">
      <c r="A228" s="32" t="s">
        <v>195</v>
      </c>
      <c r="B228" s="32">
        <v>1</v>
      </c>
      <c r="D228"/>
    </row>
    <row r="229" spans="1:4" s="10" customFormat="1" ht="14.25" x14ac:dyDescent="0.2">
      <c r="A229" s="13" t="s">
        <v>196</v>
      </c>
      <c r="B229" s="13">
        <v>3</v>
      </c>
      <c r="D229"/>
    </row>
    <row r="230" spans="1:4" s="10" customFormat="1" ht="14.25" x14ac:dyDescent="0.2">
      <c r="A230" s="13" t="s">
        <v>197</v>
      </c>
      <c r="B230" s="13">
        <v>1</v>
      </c>
      <c r="D230"/>
    </row>
    <row r="231" spans="1:4" s="10" customFormat="1" ht="14.25" x14ac:dyDescent="0.2">
      <c r="A231" s="13" t="s">
        <v>198</v>
      </c>
      <c r="B231" s="13">
        <v>28</v>
      </c>
      <c r="D231"/>
    </row>
    <row r="232" spans="1:4" s="10" customFormat="1" ht="14.25" x14ac:dyDescent="0.2">
      <c r="A232" s="13" t="s">
        <v>199</v>
      </c>
      <c r="B232" s="13">
        <v>156</v>
      </c>
      <c r="D232"/>
    </row>
    <row r="233" spans="1:4" s="10" customFormat="1" ht="14.25" x14ac:dyDescent="0.2">
      <c r="A233" s="13" t="s">
        <v>200</v>
      </c>
      <c r="B233" s="13">
        <v>7</v>
      </c>
      <c r="D233"/>
    </row>
    <row r="234" spans="1:4" s="10" customFormat="1" ht="14.25" x14ac:dyDescent="0.2">
      <c r="A234" s="1"/>
      <c r="B234" s="1"/>
      <c r="D234"/>
    </row>
    <row r="235" spans="1:4" s="10" customFormat="1" ht="14.25" x14ac:dyDescent="0.2">
      <c r="A235" s="7" t="s">
        <v>218</v>
      </c>
      <c r="B235" s="29">
        <f>SUM(B236:B241)</f>
        <v>209</v>
      </c>
      <c r="D235"/>
    </row>
    <row r="236" spans="1:4" s="10" customFormat="1" ht="14.25" x14ac:dyDescent="0.2">
      <c r="A236" s="13" t="s">
        <v>201</v>
      </c>
      <c r="B236" s="13">
        <v>76</v>
      </c>
      <c r="D236"/>
    </row>
    <row r="237" spans="1:4" s="10" customFormat="1" ht="14.25" x14ac:dyDescent="0.2">
      <c r="A237" s="13" t="s">
        <v>202</v>
      </c>
      <c r="B237" s="13">
        <v>2</v>
      </c>
      <c r="D237"/>
    </row>
    <row r="238" spans="1:4" s="10" customFormat="1" ht="14.25" x14ac:dyDescent="0.2">
      <c r="A238" s="13" t="s">
        <v>203</v>
      </c>
      <c r="B238" s="13">
        <v>16</v>
      </c>
      <c r="D238"/>
    </row>
    <row r="239" spans="1:4" s="10" customFormat="1" ht="14.25" x14ac:dyDescent="0.2">
      <c r="A239" s="13" t="s">
        <v>204</v>
      </c>
      <c r="B239" s="13">
        <v>93</v>
      </c>
      <c r="D239"/>
    </row>
    <row r="240" spans="1:4" s="10" customFormat="1" ht="14.25" x14ac:dyDescent="0.2">
      <c r="A240" s="13" t="s">
        <v>205</v>
      </c>
      <c r="B240" s="13">
        <v>19</v>
      </c>
      <c r="D240"/>
    </row>
    <row r="241" spans="1:4" s="10" customFormat="1" ht="14.25" x14ac:dyDescent="0.2">
      <c r="A241" s="32" t="s">
        <v>206</v>
      </c>
      <c r="B241" s="32">
        <v>3</v>
      </c>
      <c r="D241"/>
    </row>
    <row r="242" spans="1:4" s="10" customFormat="1" x14ac:dyDescent="0.2">
      <c r="D242"/>
    </row>
    <row r="243" spans="1:4" s="10" customFormat="1" x14ac:dyDescent="0.2">
      <c r="D243"/>
    </row>
    <row r="244" spans="1:4" s="10" customFormat="1" x14ac:dyDescent="0.2">
      <c r="D244"/>
    </row>
  </sheetData>
  <pageMargins left="0.75" right="0.75" top="1" bottom="1" header="0.5" footer="0.5"/>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456592-39CC-44EA-87B6-5B121D9B85BD}">
  <dimension ref="A1:L244"/>
  <sheetViews>
    <sheetView topLeftCell="B1" zoomScale="80" zoomScaleNormal="80" workbookViewId="0">
      <pane ySplit="1" topLeftCell="A178" activePane="bottomLeft" state="frozen"/>
      <selection pane="bottomLeft" activeCell="D127" sqref="D127"/>
    </sheetView>
  </sheetViews>
  <sheetFormatPr defaultRowHeight="12.75" x14ac:dyDescent="0.2"/>
  <cols>
    <col min="1" max="1" width="94.42578125" customWidth="1"/>
    <col min="2" max="2" width="22.140625" customWidth="1"/>
    <col min="3" max="3" width="8.7109375" style="10"/>
    <col min="4" max="4" width="93.28515625" customWidth="1"/>
    <col min="6" max="6" width="20.5703125" customWidth="1"/>
    <col min="7" max="7" width="29.42578125" customWidth="1"/>
    <col min="8" max="8" width="62.140625" bestFit="1" customWidth="1"/>
    <col min="10" max="11" width="21" bestFit="1" customWidth="1"/>
    <col min="12" max="12" width="8.85546875" customWidth="1"/>
  </cols>
  <sheetData>
    <row r="1" spans="1:4" s="5" customFormat="1" ht="15" x14ac:dyDescent="0.25">
      <c r="A1" s="3" t="s">
        <v>210</v>
      </c>
      <c r="B1" s="4" t="s">
        <v>209</v>
      </c>
    </row>
    <row r="2" spans="1:4" ht="14.25" x14ac:dyDescent="0.2">
      <c r="A2" s="6" t="s">
        <v>0</v>
      </c>
      <c r="B2" s="23">
        <f>SUM(B3:B43)</f>
        <v>301</v>
      </c>
      <c r="C2" s="24">
        <v>269</v>
      </c>
      <c r="D2" t="s">
        <v>212</v>
      </c>
    </row>
    <row r="3" spans="1:4" ht="14.25" x14ac:dyDescent="0.2">
      <c r="A3" s="13" t="s">
        <v>1</v>
      </c>
      <c r="B3" s="13">
        <v>1</v>
      </c>
    </row>
    <row r="4" spans="1:4" ht="14.25" x14ac:dyDescent="0.2">
      <c r="A4" s="13" t="s">
        <v>2</v>
      </c>
      <c r="B4" s="13">
        <v>5</v>
      </c>
    </row>
    <row r="5" spans="1:4" ht="14.25" x14ac:dyDescent="0.2">
      <c r="A5" s="2" t="s">
        <v>3</v>
      </c>
      <c r="B5" s="2">
        <v>3</v>
      </c>
    </row>
    <row r="6" spans="1:4" ht="14.25" x14ac:dyDescent="0.2">
      <c r="A6" s="13" t="s">
        <v>4</v>
      </c>
      <c r="B6" s="13">
        <v>2</v>
      </c>
    </row>
    <row r="7" spans="1:4" ht="14.25" x14ac:dyDescent="0.2">
      <c r="A7" s="13" t="s">
        <v>5</v>
      </c>
      <c r="B7" s="13">
        <v>11</v>
      </c>
    </row>
    <row r="8" spans="1:4" ht="14.25" x14ac:dyDescent="0.2">
      <c r="A8" s="2" t="s">
        <v>6</v>
      </c>
      <c r="B8" s="2">
        <v>30</v>
      </c>
      <c r="D8" t="s">
        <v>234</v>
      </c>
    </row>
    <row r="9" spans="1:4" ht="14.25" x14ac:dyDescent="0.2">
      <c r="A9" s="13" t="s">
        <v>7</v>
      </c>
      <c r="B9" s="13">
        <v>107</v>
      </c>
    </row>
    <row r="10" spans="1:4" ht="14.25" x14ac:dyDescent="0.2">
      <c r="A10" s="2" t="s">
        <v>8</v>
      </c>
      <c r="B10" s="2">
        <v>1</v>
      </c>
    </row>
    <row r="11" spans="1:4" ht="14.25" x14ac:dyDescent="0.2">
      <c r="A11" s="2" t="s">
        <v>9</v>
      </c>
      <c r="B11" s="2">
        <v>14</v>
      </c>
      <c r="D11" t="s">
        <v>234</v>
      </c>
    </row>
    <row r="12" spans="1:4" ht="14.25" x14ac:dyDescent="0.2">
      <c r="A12" s="2" t="s">
        <v>10</v>
      </c>
      <c r="B12" s="2">
        <v>6</v>
      </c>
      <c r="D12" t="s">
        <v>234</v>
      </c>
    </row>
    <row r="13" spans="1:4" ht="14.25" x14ac:dyDescent="0.2">
      <c r="A13" s="13" t="s">
        <v>11</v>
      </c>
      <c r="B13" s="13">
        <v>1</v>
      </c>
    </row>
    <row r="14" spans="1:4" ht="14.25" x14ac:dyDescent="0.2">
      <c r="A14" s="13" t="s">
        <v>12</v>
      </c>
      <c r="B14" s="13">
        <v>2</v>
      </c>
    </row>
    <row r="15" spans="1:4" ht="14.25" x14ac:dyDescent="0.2">
      <c r="A15" s="13" t="s">
        <v>13</v>
      </c>
      <c r="B15" s="13">
        <v>2</v>
      </c>
    </row>
    <row r="16" spans="1:4" ht="14.25" x14ac:dyDescent="0.2">
      <c r="A16" s="13" t="s">
        <v>14</v>
      </c>
      <c r="B16" s="13">
        <v>3</v>
      </c>
    </row>
    <row r="17" spans="1:2" ht="14.25" x14ac:dyDescent="0.2">
      <c r="A17" s="13" t="s">
        <v>15</v>
      </c>
      <c r="B17" s="13">
        <v>6</v>
      </c>
    </row>
    <row r="18" spans="1:2" ht="14.25" x14ac:dyDescent="0.2">
      <c r="A18" s="13" t="s">
        <v>16</v>
      </c>
      <c r="B18" s="13">
        <v>2</v>
      </c>
    </row>
    <row r="19" spans="1:2" ht="14.25" x14ac:dyDescent="0.2">
      <c r="A19" s="13" t="s">
        <v>17</v>
      </c>
      <c r="B19" s="13">
        <v>28</v>
      </c>
    </row>
    <row r="20" spans="1:2" ht="14.25" x14ac:dyDescent="0.2">
      <c r="A20" s="13" t="s">
        <v>18</v>
      </c>
      <c r="B20" s="13">
        <v>13</v>
      </c>
    </row>
    <row r="21" spans="1:2" ht="14.25" x14ac:dyDescent="0.2">
      <c r="A21" s="2" t="s">
        <v>19</v>
      </c>
      <c r="B21" s="2">
        <v>1</v>
      </c>
    </row>
    <row r="22" spans="1:2" ht="14.25" x14ac:dyDescent="0.2">
      <c r="A22" s="13" t="s">
        <v>20</v>
      </c>
      <c r="B22" s="13">
        <v>2</v>
      </c>
    </row>
    <row r="23" spans="1:2" ht="14.25" x14ac:dyDescent="0.2">
      <c r="A23" s="2" t="s">
        <v>21</v>
      </c>
      <c r="B23" s="2">
        <v>1</v>
      </c>
    </row>
    <row r="24" spans="1:2" ht="14.25" x14ac:dyDescent="0.2">
      <c r="A24" s="13" t="s">
        <v>22</v>
      </c>
      <c r="B24" s="13">
        <v>19</v>
      </c>
    </row>
    <row r="25" spans="1:2" ht="14.25" x14ac:dyDescent="0.2">
      <c r="A25" s="13" t="s">
        <v>23</v>
      </c>
      <c r="B25" s="13">
        <v>1</v>
      </c>
    </row>
    <row r="26" spans="1:2" ht="14.25" x14ac:dyDescent="0.2">
      <c r="A26" s="2" t="s">
        <v>24</v>
      </c>
      <c r="B26" s="2">
        <v>1</v>
      </c>
    </row>
    <row r="27" spans="1:2" ht="14.25" x14ac:dyDescent="0.2">
      <c r="A27" s="2" t="s">
        <v>25</v>
      </c>
      <c r="B27" s="2">
        <v>1</v>
      </c>
    </row>
    <row r="28" spans="1:2" ht="14.25" x14ac:dyDescent="0.2">
      <c r="A28" s="2" t="s">
        <v>26</v>
      </c>
      <c r="B28" s="2">
        <v>2</v>
      </c>
    </row>
    <row r="29" spans="1:2" ht="14.25" x14ac:dyDescent="0.2">
      <c r="A29" s="2" t="s">
        <v>27</v>
      </c>
      <c r="B29" s="2">
        <v>1</v>
      </c>
    </row>
    <row r="30" spans="1:2" ht="14.25" x14ac:dyDescent="0.2">
      <c r="A30" s="2" t="s">
        <v>28</v>
      </c>
      <c r="B30" s="2">
        <v>9</v>
      </c>
    </row>
    <row r="31" spans="1:2" ht="14.25" x14ac:dyDescent="0.2">
      <c r="A31" s="2" t="s">
        <v>29</v>
      </c>
      <c r="B31" s="2">
        <v>5</v>
      </c>
    </row>
    <row r="32" spans="1:2" ht="14.25" x14ac:dyDescent="0.2">
      <c r="A32" s="2" t="s">
        <v>30</v>
      </c>
      <c r="B32" s="2">
        <v>3</v>
      </c>
    </row>
    <row r="33" spans="1:4" ht="14.25" x14ac:dyDescent="0.2">
      <c r="A33" s="13" t="s">
        <v>31</v>
      </c>
      <c r="B33" s="13">
        <v>1</v>
      </c>
    </row>
    <row r="34" spans="1:4" ht="14.25" x14ac:dyDescent="0.2">
      <c r="A34" s="13" t="s">
        <v>32</v>
      </c>
      <c r="B34" s="13">
        <v>1</v>
      </c>
    </row>
    <row r="35" spans="1:4" ht="14.25" x14ac:dyDescent="0.2">
      <c r="A35" s="13" t="s">
        <v>33</v>
      </c>
      <c r="B35" s="13">
        <v>1</v>
      </c>
    </row>
    <row r="36" spans="1:4" ht="14.25" x14ac:dyDescent="0.2">
      <c r="A36" s="2" t="s">
        <v>34</v>
      </c>
      <c r="B36" s="2">
        <v>2</v>
      </c>
    </row>
    <row r="37" spans="1:4" ht="14.25" x14ac:dyDescent="0.2">
      <c r="A37" s="2" t="s">
        <v>35</v>
      </c>
      <c r="B37" s="2">
        <v>1</v>
      </c>
    </row>
    <row r="38" spans="1:4" ht="14.25" x14ac:dyDescent="0.2">
      <c r="A38" s="2" t="s">
        <v>36</v>
      </c>
      <c r="B38" s="2">
        <v>1</v>
      </c>
    </row>
    <row r="39" spans="1:4" ht="14.25" x14ac:dyDescent="0.2">
      <c r="A39" s="2" t="s">
        <v>37</v>
      </c>
      <c r="B39" s="2">
        <v>1</v>
      </c>
    </row>
    <row r="40" spans="1:4" ht="14.25" x14ac:dyDescent="0.2">
      <c r="A40" s="2" t="s">
        <v>38</v>
      </c>
      <c r="B40" s="2">
        <v>2</v>
      </c>
    </row>
    <row r="41" spans="1:4" ht="14.25" x14ac:dyDescent="0.2">
      <c r="A41" s="13" t="s">
        <v>39</v>
      </c>
      <c r="B41" s="13">
        <v>1</v>
      </c>
    </row>
    <row r="42" spans="1:4" ht="14.25" x14ac:dyDescent="0.2">
      <c r="A42" s="2" t="s">
        <v>40</v>
      </c>
      <c r="B42" s="2">
        <v>6</v>
      </c>
    </row>
    <row r="43" spans="1:4" ht="14.25" x14ac:dyDescent="0.2">
      <c r="A43" s="2" t="s">
        <v>41</v>
      </c>
      <c r="B43" s="2">
        <v>1</v>
      </c>
    </row>
    <row r="44" spans="1:4" ht="14.25" x14ac:dyDescent="0.2">
      <c r="A44" s="8" t="s">
        <v>42</v>
      </c>
      <c r="B44" s="22">
        <f>SUM(B45:B59)</f>
        <v>82</v>
      </c>
      <c r="C44" s="25">
        <v>77</v>
      </c>
      <c r="D44" t="s">
        <v>212</v>
      </c>
    </row>
    <row r="45" spans="1:4" ht="14.25" x14ac:dyDescent="0.2">
      <c r="A45" s="9" t="s">
        <v>43</v>
      </c>
      <c r="B45" s="9">
        <v>1</v>
      </c>
    </row>
    <row r="46" spans="1:4" ht="14.25" x14ac:dyDescent="0.2">
      <c r="A46" s="9" t="s">
        <v>44</v>
      </c>
      <c r="B46" s="9">
        <v>7</v>
      </c>
    </row>
    <row r="47" spans="1:4" ht="14.25" x14ac:dyDescent="0.2">
      <c r="A47" s="9" t="s">
        <v>45</v>
      </c>
      <c r="B47" s="9">
        <v>1</v>
      </c>
    </row>
    <row r="48" spans="1:4" ht="14.25" x14ac:dyDescent="0.2">
      <c r="A48" s="9" t="s">
        <v>46</v>
      </c>
      <c r="B48" s="9">
        <v>1</v>
      </c>
    </row>
    <row r="49" spans="1:4" ht="14.25" x14ac:dyDescent="0.2">
      <c r="A49" s="9" t="s">
        <v>47</v>
      </c>
      <c r="B49" s="9">
        <v>1</v>
      </c>
    </row>
    <row r="50" spans="1:4" ht="14.25" x14ac:dyDescent="0.2">
      <c r="A50" s="9" t="s">
        <v>48</v>
      </c>
      <c r="B50" s="9">
        <v>1</v>
      </c>
    </row>
    <row r="51" spans="1:4" ht="14.25" x14ac:dyDescent="0.2">
      <c r="A51" s="9" t="s">
        <v>49</v>
      </c>
      <c r="B51" s="9">
        <v>5</v>
      </c>
    </row>
    <row r="52" spans="1:4" ht="14.25" x14ac:dyDescent="0.2">
      <c r="A52" s="9" t="s">
        <v>50</v>
      </c>
      <c r="B52" s="9">
        <v>2</v>
      </c>
    </row>
    <row r="53" spans="1:4" ht="14.25" x14ac:dyDescent="0.2">
      <c r="A53" s="9" t="s">
        <v>51</v>
      </c>
      <c r="B53" s="9">
        <v>1</v>
      </c>
    </row>
    <row r="54" spans="1:4" ht="14.25" x14ac:dyDescent="0.2">
      <c r="A54" s="9" t="s">
        <v>52</v>
      </c>
      <c r="B54" s="9">
        <v>1</v>
      </c>
    </row>
    <row r="55" spans="1:4" ht="14.25" x14ac:dyDescent="0.2">
      <c r="A55" s="9" t="s">
        <v>53</v>
      </c>
      <c r="B55" s="9">
        <v>2</v>
      </c>
    </row>
    <row r="56" spans="1:4" ht="14.25" x14ac:dyDescent="0.2">
      <c r="A56" s="9" t="s">
        <v>54</v>
      </c>
      <c r="B56" s="9">
        <v>28</v>
      </c>
    </row>
    <row r="57" spans="1:4" ht="14.25" x14ac:dyDescent="0.2">
      <c r="A57" s="9" t="s">
        <v>55</v>
      </c>
      <c r="B57" s="9">
        <v>13</v>
      </c>
    </row>
    <row r="58" spans="1:4" ht="14.25" x14ac:dyDescent="0.2">
      <c r="A58" s="9" t="s">
        <v>56</v>
      </c>
      <c r="B58" s="9">
        <v>14</v>
      </c>
    </row>
    <row r="59" spans="1:4" ht="14.25" x14ac:dyDescent="0.2">
      <c r="A59" s="9" t="s">
        <v>57</v>
      </c>
      <c r="B59" s="9">
        <v>4</v>
      </c>
    </row>
    <row r="60" spans="1:4" ht="14.25" x14ac:dyDescent="0.2">
      <c r="A60" s="11" t="s">
        <v>58</v>
      </c>
      <c r="B60" s="21">
        <f>SUM(B61:B65)</f>
        <v>18</v>
      </c>
      <c r="C60" s="26">
        <v>17</v>
      </c>
      <c r="D60" t="s">
        <v>212</v>
      </c>
    </row>
    <row r="61" spans="1:4" ht="14.25" x14ac:dyDescent="0.2">
      <c r="A61" s="12" t="s">
        <v>59</v>
      </c>
      <c r="B61" s="12">
        <v>1</v>
      </c>
    </row>
    <row r="62" spans="1:4" ht="14.25" x14ac:dyDescent="0.2">
      <c r="A62" s="12" t="s">
        <v>60</v>
      </c>
      <c r="B62" s="12">
        <v>2</v>
      </c>
    </row>
    <row r="63" spans="1:4" ht="14.25" x14ac:dyDescent="0.2">
      <c r="A63" s="12" t="s">
        <v>61</v>
      </c>
      <c r="B63" s="12">
        <v>1</v>
      </c>
    </row>
    <row r="64" spans="1:4" ht="14.25" x14ac:dyDescent="0.2">
      <c r="A64" s="12" t="s">
        <v>62</v>
      </c>
      <c r="B64" s="12">
        <v>1</v>
      </c>
    </row>
    <row r="65" spans="1:4" ht="14.25" x14ac:dyDescent="0.2">
      <c r="A65" s="12" t="s">
        <v>63</v>
      </c>
      <c r="B65" s="12">
        <v>13</v>
      </c>
    </row>
    <row r="66" spans="1:4" ht="14.25" x14ac:dyDescent="0.2">
      <c r="A66" s="14" t="s">
        <v>78</v>
      </c>
      <c r="B66" s="20">
        <f>SUM(B67:B93)</f>
        <v>1534</v>
      </c>
      <c r="C66" s="27">
        <v>1323</v>
      </c>
      <c r="D66" t="s">
        <v>212</v>
      </c>
    </row>
    <row r="67" spans="1:4" ht="14.25" x14ac:dyDescent="0.2">
      <c r="A67" s="15" t="s">
        <v>79</v>
      </c>
      <c r="B67" s="15">
        <v>51</v>
      </c>
    </row>
    <row r="68" spans="1:4" ht="14.25" x14ac:dyDescent="0.2">
      <c r="A68" s="15" t="s">
        <v>80</v>
      </c>
      <c r="B68" s="15">
        <v>6</v>
      </c>
    </row>
    <row r="69" spans="1:4" ht="14.25" x14ac:dyDescent="0.2">
      <c r="A69" s="15" t="s">
        <v>81</v>
      </c>
      <c r="B69" s="15">
        <v>60</v>
      </c>
    </row>
    <row r="70" spans="1:4" ht="14.25" x14ac:dyDescent="0.2">
      <c r="A70" s="15" t="s">
        <v>82</v>
      </c>
      <c r="B70" s="15">
        <v>3</v>
      </c>
    </row>
    <row r="71" spans="1:4" ht="14.25" x14ac:dyDescent="0.2">
      <c r="A71" s="15" t="s">
        <v>83</v>
      </c>
      <c r="B71" s="15">
        <v>1</v>
      </c>
    </row>
    <row r="72" spans="1:4" ht="14.25" x14ac:dyDescent="0.2">
      <c r="A72" s="15" t="s">
        <v>84</v>
      </c>
      <c r="B72" s="15">
        <v>399</v>
      </c>
    </row>
    <row r="73" spans="1:4" ht="14.25" x14ac:dyDescent="0.2">
      <c r="A73" s="15" t="s">
        <v>85</v>
      </c>
      <c r="B73" s="15">
        <v>39</v>
      </c>
    </row>
    <row r="74" spans="1:4" ht="14.25" x14ac:dyDescent="0.2">
      <c r="A74" s="15" t="s">
        <v>86</v>
      </c>
      <c r="B74" s="15">
        <v>51</v>
      </c>
    </row>
    <row r="75" spans="1:4" ht="14.25" x14ac:dyDescent="0.2">
      <c r="A75" s="15" t="s">
        <v>87</v>
      </c>
      <c r="B75" s="15">
        <v>4</v>
      </c>
    </row>
    <row r="76" spans="1:4" ht="14.25" x14ac:dyDescent="0.2">
      <c r="A76" s="15" t="s">
        <v>88</v>
      </c>
      <c r="B76" s="15">
        <v>1</v>
      </c>
    </row>
    <row r="77" spans="1:4" ht="14.25" x14ac:dyDescent="0.2">
      <c r="A77" s="15" t="s">
        <v>89</v>
      </c>
      <c r="B77" s="15">
        <v>2</v>
      </c>
    </row>
    <row r="78" spans="1:4" ht="14.25" x14ac:dyDescent="0.2">
      <c r="A78" s="15" t="s">
        <v>90</v>
      </c>
      <c r="B78" s="15">
        <v>8</v>
      </c>
    </row>
    <row r="79" spans="1:4" ht="14.25" x14ac:dyDescent="0.2">
      <c r="A79" s="15" t="s">
        <v>91</v>
      </c>
      <c r="B79" s="15">
        <v>1</v>
      </c>
    </row>
    <row r="80" spans="1:4" ht="14.25" x14ac:dyDescent="0.2">
      <c r="A80" s="15" t="s">
        <v>92</v>
      </c>
      <c r="B80" s="15">
        <v>93</v>
      </c>
    </row>
    <row r="81" spans="1:11" ht="14.25" x14ac:dyDescent="0.2">
      <c r="A81" s="15" t="s">
        <v>93</v>
      </c>
      <c r="B81" s="15">
        <v>6</v>
      </c>
    </row>
    <row r="82" spans="1:11" ht="14.25" x14ac:dyDescent="0.2">
      <c r="A82" s="15" t="s">
        <v>94</v>
      </c>
      <c r="B82" s="15">
        <v>2</v>
      </c>
    </row>
    <row r="83" spans="1:11" ht="14.25" x14ac:dyDescent="0.2">
      <c r="A83" s="15" t="s">
        <v>95</v>
      </c>
      <c r="B83" s="15">
        <v>122</v>
      </c>
    </row>
    <row r="84" spans="1:11" ht="14.25" x14ac:dyDescent="0.2">
      <c r="A84" s="15" t="s">
        <v>96</v>
      </c>
      <c r="B84" s="15">
        <v>109</v>
      </c>
    </row>
    <row r="85" spans="1:11" ht="14.25" x14ac:dyDescent="0.2">
      <c r="A85" s="15" t="s">
        <v>97</v>
      </c>
      <c r="B85" s="15">
        <v>72</v>
      </c>
    </row>
    <row r="86" spans="1:11" ht="14.25" x14ac:dyDescent="0.2">
      <c r="A86" s="15" t="s">
        <v>98</v>
      </c>
      <c r="B86" s="15">
        <v>1</v>
      </c>
    </row>
    <row r="87" spans="1:11" ht="14.25" x14ac:dyDescent="0.2">
      <c r="A87" s="15" t="s">
        <v>99</v>
      </c>
      <c r="B87" s="15">
        <v>1</v>
      </c>
    </row>
    <row r="88" spans="1:11" ht="14.25" x14ac:dyDescent="0.2">
      <c r="A88" s="15" t="s">
        <v>100</v>
      </c>
      <c r="B88" s="15">
        <v>4</v>
      </c>
    </row>
    <row r="89" spans="1:11" ht="14.25" x14ac:dyDescent="0.2">
      <c r="A89" s="15" t="s">
        <v>101</v>
      </c>
      <c r="B89" s="15">
        <v>177</v>
      </c>
    </row>
    <row r="90" spans="1:11" ht="14.25" x14ac:dyDescent="0.2">
      <c r="A90" s="15" t="s">
        <v>102</v>
      </c>
      <c r="B90" s="15">
        <v>251</v>
      </c>
    </row>
    <row r="91" spans="1:11" ht="14.25" x14ac:dyDescent="0.2">
      <c r="A91" s="15" t="s">
        <v>103</v>
      </c>
      <c r="B91" s="15">
        <v>13</v>
      </c>
    </row>
    <row r="92" spans="1:11" ht="14.25" x14ac:dyDescent="0.2">
      <c r="A92" s="15" t="s">
        <v>104</v>
      </c>
      <c r="B92" s="15">
        <v>23</v>
      </c>
      <c r="F92" s="71" t="s">
        <v>384</v>
      </c>
      <c r="G92" s="71"/>
    </row>
    <row r="93" spans="1:11" ht="14.25" x14ac:dyDescent="0.2">
      <c r="A93" s="15" t="s">
        <v>105</v>
      </c>
      <c r="B93" s="15">
        <v>34</v>
      </c>
      <c r="F93" s="71" t="s">
        <v>386</v>
      </c>
      <c r="G93" s="71" t="s">
        <v>385</v>
      </c>
    </row>
    <row r="94" spans="1:11" ht="14.25" x14ac:dyDescent="0.2">
      <c r="A94" s="18" t="s">
        <v>133</v>
      </c>
      <c r="B94" s="19">
        <f>SUM(B95:B107)</f>
        <v>146</v>
      </c>
      <c r="C94" s="28">
        <v>139</v>
      </c>
      <c r="D94" t="s">
        <v>212</v>
      </c>
      <c r="F94" s="71" t="s">
        <v>386</v>
      </c>
      <c r="G94" s="71" t="s">
        <v>386</v>
      </c>
    </row>
    <row r="95" spans="1:11" ht="14.25" x14ac:dyDescent="0.2">
      <c r="A95" s="17" t="s">
        <v>134</v>
      </c>
      <c r="B95" s="17">
        <v>30</v>
      </c>
      <c r="F95" s="71" t="s">
        <v>387</v>
      </c>
      <c r="G95" s="71" t="s">
        <v>386</v>
      </c>
      <c r="J95" s="71" t="s">
        <v>384</v>
      </c>
      <c r="K95" s="71"/>
    </row>
    <row r="96" spans="1:11" ht="14.25" x14ac:dyDescent="0.2">
      <c r="A96" s="17" t="s">
        <v>135</v>
      </c>
      <c r="B96" s="17">
        <v>1</v>
      </c>
      <c r="G96" s="71" t="s">
        <v>387</v>
      </c>
      <c r="J96" s="71" t="s">
        <v>386</v>
      </c>
      <c r="K96" s="71" t="s">
        <v>385</v>
      </c>
    </row>
    <row r="97" spans="1:11" ht="14.25" x14ac:dyDescent="0.2">
      <c r="A97" s="17" t="s">
        <v>136</v>
      </c>
      <c r="B97" s="17">
        <v>3</v>
      </c>
      <c r="J97" s="71" t="s">
        <v>386</v>
      </c>
      <c r="K97" s="71" t="s">
        <v>386</v>
      </c>
    </row>
    <row r="98" spans="1:11" ht="14.25" x14ac:dyDescent="0.2">
      <c r="A98" s="17" t="s">
        <v>137</v>
      </c>
      <c r="B98" s="17">
        <v>1</v>
      </c>
      <c r="D98" s="31" t="s">
        <v>230</v>
      </c>
      <c r="E98" s="31">
        <f>SUM(E101,E111,E116,E133,E149,E162)</f>
        <v>2668</v>
      </c>
      <c r="J98" s="71" t="s">
        <v>387</v>
      </c>
      <c r="K98" s="71" t="s">
        <v>386</v>
      </c>
    </row>
    <row r="99" spans="1:11" ht="14.25" x14ac:dyDescent="0.2">
      <c r="A99" s="17" t="s">
        <v>138</v>
      </c>
      <c r="B99" s="17">
        <v>5</v>
      </c>
      <c r="K99" s="71" t="s">
        <v>387</v>
      </c>
    </row>
    <row r="100" spans="1:11" ht="14.25" x14ac:dyDescent="0.2">
      <c r="A100" s="17" t="s">
        <v>139</v>
      </c>
      <c r="B100" s="17">
        <v>6</v>
      </c>
      <c r="D100" s="56" t="s">
        <v>342</v>
      </c>
      <c r="E100" s="57"/>
    </row>
    <row r="101" spans="1:11" ht="14.25" x14ac:dyDescent="0.2">
      <c r="A101" s="17" t="s">
        <v>140</v>
      </c>
      <c r="B101" s="17">
        <v>35</v>
      </c>
      <c r="D101" s="58" t="s">
        <v>226</v>
      </c>
      <c r="E101" s="59">
        <f>SUM(E102:E109)</f>
        <v>645</v>
      </c>
    </row>
    <row r="102" spans="1:11" ht="14.25" x14ac:dyDescent="0.2">
      <c r="A102" s="17" t="s">
        <v>141</v>
      </c>
      <c r="B102" s="17">
        <v>6</v>
      </c>
      <c r="D102" s="60" t="s">
        <v>127</v>
      </c>
      <c r="E102" s="61">
        <v>101</v>
      </c>
    </row>
    <row r="103" spans="1:11" ht="14.25" x14ac:dyDescent="0.2">
      <c r="A103" s="17" t="s">
        <v>142</v>
      </c>
      <c r="B103" s="17">
        <v>13</v>
      </c>
      <c r="D103" s="60" t="s">
        <v>147</v>
      </c>
      <c r="E103" s="61">
        <v>139</v>
      </c>
    </row>
    <row r="104" spans="1:11" ht="14.25" x14ac:dyDescent="0.2">
      <c r="A104" s="17" t="s">
        <v>143</v>
      </c>
      <c r="B104" s="17">
        <v>6</v>
      </c>
      <c r="D104" s="60" t="s">
        <v>148</v>
      </c>
      <c r="E104" s="61">
        <v>222</v>
      </c>
      <c r="H104" s="31" t="s">
        <v>367</v>
      </c>
      <c r="I104" s="10">
        <f>SUM(I106,I112,I118,I128,I134)</f>
        <v>2037</v>
      </c>
    </row>
    <row r="105" spans="1:11" ht="14.25" x14ac:dyDescent="0.2">
      <c r="A105" s="17" t="s">
        <v>144</v>
      </c>
      <c r="B105" s="17">
        <v>6</v>
      </c>
      <c r="D105" s="60" t="s">
        <v>176</v>
      </c>
      <c r="E105" s="61">
        <v>2</v>
      </c>
      <c r="H105" s="10"/>
      <c r="I105" s="10"/>
    </row>
    <row r="106" spans="1:11" ht="14.25" x14ac:dyDescent="0.2">
      <c r="A106" s="17" t="s">
        <v>145</v>
      </c>
      <c r="B106" s="17">
        <v>31</v>
      </c>
      <c r="D106" s="60" t="s">
        <v>175</v>
      </c>
      <c r="E106" s="61">
        <v>131</v>
      </c>
      <c r="H106" s="7" t="s">
        <v>223</v>
      </c>
      <c r="I106" s="29">
        <f>SUM(I107:I110)</f>
        <v>1161</v>
      </c>
    </row>
    <row r="107" spans="1:11" s="10" customFormat="1" ht="14.25" x14ac:dyDescent="0.2">
      <c r="A107" s="17" t="s">
        <v>146</v>
      </c>
      <c r="B107" s="17">
        <v>3</v>
      </c>
      <c r="D107" s="68" t="s">
        <v>344</v>
      </c>
      <c r="E107" s="69">
        <v>13</v>
      </c>
      <c r="F107" s="10" t="s">
        <v>358</v>
      </c>
      <c r="G107" s="10" t="s">
        <v>388</v>
      </c>
      <c r="H107" s="1" t="s">
        <v>126</v>
      </c>
      <c r="I107" s="1">
        <v>705</v>
      </c>
    </row>
    <row r="108" spans="1:11" s="10" customFormat="1" ht="14.25" x14ac:dyDescent="0.2">
      <c r="A108" s="1"/>
      <c r="B108" s="1"/>
      <c r="D108" s="68" t="s">
        <v>345</v>
      </c>
      <c r="E108" s="69">
        <v>26</v>
      </c>
      <c r="F108" s="10" t="s">
        <v>358</v>
      </c>
      <c r="G108" s="10" t="s">
        <v>388</v>
      </c>
      <c r="H108" s="1" t="s">
        <v>128</v>
      </c>
      <c r="I108" s="1">
        <v>29</v>
      </c>
    </row>
    <row r="109" spans="1:11" s="10" customFormat="1" ht="14.25" x14ac:dyDescent="0.2">
      <c r="A109" s="7" t="s">
        <v>213</v>
      </c>
      <c r="B109" s="29">
        <f>SUM(B110:B118)</f>
        <v>270</v>
      </c>
      <c r="D109" s="62" t="s">
        <v>5</v>
      </c>
      <c r="E109" s="63">
        <v>11</v>
      </c>
      <c r="H109" s="1" t="s">
        <v>129</v>
      </c>
      <c r="I109" s="1">
        <v>425</v>
      </c>
      <c r="J109" s="10" t="s">
        <v>368</v>
      </c>
    </row>
    <row r="110" spans="1:11" s="10" customFormat="1" ht="14.25" x14ac:dyDescent="0.2">
      <c r="A110" s="13" t="s">
        <v>64</v>
      </c>
      <c r="B110" s="13">
        <v>9</v>
      </c>
      <c r="D110" s="64"/>
      <c r="E110" s="65"/>
      <c r="H110" s="1" t="s">
        <v>130</v>
      </c>
      <c r="I110" s="1">
        <v>2</v>
      </c>
      <c r="J110" s="10" t="s">
        <v>368</v>
      </c>
    </row>
    <row r="111" spans="1:11" s="10" customFormat="1" ht="14.25" x14ac:dyDescent="0.2">
      <c r="A111" s="32" t="s">
        <v>65</v>
      </c>
      <c r="B111" s="32">
        <v>10</v>
      </c>
      <c r="D111" s="58" t="s">
        <v>227</v>
      </c>
      <c r="E111" s="59">
        <f>SUM(E112:E113)</f>
        <v>18</v>
      </c>
    </row>
    <row r="112" spans="1:11" s="10" customFormat="1" ht="14.25" x14ac:dyDescent="0.2">
      <c r="A112" s="32" t="s">
        <v>66</v>
      </c>
      <c r="B112" s="32">
        <v>1</v>
      </c>
      <c r="D112" s="60" t="s">
        <v>122</v>
      </c>
      <c r="E112" s="61">
        <v>16</v>
      </c>
      <c r="F112" s="31"/>
      <c r="G112" s="31"/>
      <c r="H112" s="7" t="s">
        <v>229</v>
      </c>
      <c r="I112" s="29">
        <f>SUM(I113:I116)</f>
        <v>221</v>
      </c>
    </row>
    <row r="113" spans="1:11" s="10" customFormat="1" ht="14.25" x14ac:dyDescent="0.2">
      <c r="A113" s="13" t="s">
        <v>182</v>
      </c>
      <c r="B113" s="13">
        <v>32</v>
      </c>
      <c r="D113" s="66" t="s">
        <v>173</v>
      </c>
      <c r="E113" s="67">
        <v>2</v>
      </c>
      <c r="H113" s="1" t="s">
        <v>149</v>
      </c>
      <c r="I113" s="1">
        <v>133</v>
      </c>
    </row>
    <row r="114" spans="1:11" s="10" customFormat="1" ht="14.25" x14ac:dyDescent="0.2">
      <c r="A114" s="13" t="s">
        <v>183</v>
      </c>
      <c r="B114" s="13">
        <v>14</v>
      </c>
      <c r="H114" s="1" t="s">
        <v>150</v>
      </c>
      <c r="I114" s="1">
        <v>50</v>
      </c>
    </row>
    <row r="115" spans="1:11" s="10" customFormat="1" ht="14.25" x14ac:dyDescent="0.2">
      <c r="A115" s="13" t="s">
        <v>184</v>
      </c>
      <c r="B115" s="13">
        <v>2</v>
      </c>
      <c r="H115" s="70" t="s">
        <v>170</v>
      </c>
      <c r="I115" s="70">
        <v>11</v>
      </c>
      <c r="J115" s="10" t="s">
        <v>358</v>
      </c>
      <c r="K115" s="10" t="s">
        <v>388</v>
      </c>
    </row>
    <row r="116" spans="1:11" s="10" customFormat="1" ht="14.25" x14ac:dyDescent="0.2">
      <c r="A116" s="13" t="s">
        <v>185</v>
      </c>
      <c r="B116" s="13">
        <v>1</v>
      </c>
      <c r="D116" s="73" t="s">
        <v>224</v>
      </c>
      <c r="E116" s="75">
        <f>SUM(E117:E130)</f>
        <v>685</v>
      </c>
      <c r="H116" s="70" t="s">
        <v>76</v>
      </c>
      <c r="I116" s="70">
        <v>27</v>
      </c>
      <c r="J116" s="10" t="s">
        <v>358</v>
      </c>
      <c r="K116" s="10" t="s">
        <v>388</v>
      </c>
    </row>
    <row r="117" spans="1:11" s="10" customFormat="1" ht="14.25" x14ac:dyDescent="0.2">
      <c r="A117" s="13" t="s">
        <v>186</v>
      </c>
      <c r="B117" s="13">
        <v>104</v>
      </c>
      <c r="D117" s="60" t="s">
        <v>67</v>
      </c>
      <c r="E117" s="61">
        <v>44</v>
      </c>
      <c r="J117" s="74"/>
    </row>
    <row r="118" spans="1:11" s="10" customFormat="1" ht="14.25" x14ac:dyDescent="0.2">
      <c r="A118" s="32" t="s">
        <v>193</v>
      </c>
      <c r="B118" s="32">
        <v>97</v>
      </c>
      <c r="D118" s="60" t="s">
        <v>68</v>
      </c>
      <c r="E118" s="61">
        <v>210</v>
      </c>
      <c r="H118" s="73" t="s">
        <v>214</v>
      </c>
      <c r="I118" s="75">
        <f>SUM(I119:I122)</f>
        <v>104</v>
      </c>
      <c r="J118" s="74"/>
    </row>
    <row r="119" spans="1:11" s="10" customFormat="1" ht="14.25" x14ac:dyDescent="0.2">
      <c r="A119" s="13" t="s">
        <v>174</v>
      </c>
      <c r="B119" s="13">
        <v>4</v>
      </c>
      <c r="D119" s="60" t="s">
        <v>69</v>
      </c>
      <c r="E119" s="61">
        <v>238</v>
      </c>
      <c r="H119" s="60" t="s">
        <v>74</v>
      </c>
      <c r="I119" s="61">
        <v>65</v>
      </c>
      <c r="J119" s="74"/>
    </row>
    <row r="120" spans="1:11" s="10" customFormat="1" ht="14.25" x14ac:dyDescent="0.2">
      <c r="A120" s="1"/>
      <c r="B120" s="1"/>
      <c r="D120" s="60" t="s">
        <v>70</v>
      </c>
      <c r="E120" s="61">
        <v>28</v>
      </c>
      <c r="H120" s="60" t="s">
        <v>115</v>
      </c>
      <c r="I120" s="61">
        <v>5</v>
      </c>
      <c r="J120" s="74" t="s">
        <v>369</v>
      </c>
    </row>
    <row r="121" spans="1:11" s="10" customFormat="1" ht="14.25" x14ac:dyDescent="0.2">
      <c r="A121" s="7" t="s">
        <v>214</v>
      </c>
      <c r="B121" s="29">
        <f>SUM(B122:B140)</f>
        <v>857</v>
      </c>
      <c r="D121" s="76" t="s">
        <v>343</v>
      </c>
      <c r="E121" s="77">
        <v>9</v>
      </c>
      <c r="F121" s="10" t="s">
        <v>382</v>
      </c>
      <c r="H121" s="60" t="s">
        <v>116</v>
      </c>
      <c r="I121" s="61">
        <v>2</v>
      </c>
      <c r="J121" s="74" t="s">
        <v>369</v>
      </c>
    </row>
    <row r="122" spans="1:11" s="10" customFormat="1" ht="14.25" x14ac:dyDescent="0.2">
      <c r="A122" s="13" t="s">
        <v>67</v>
      </c>
      <c r="B122" s="13">
        <v>44</v>
      </c>
      <c r="D122" s="68" t="s">
        <v>351</v>
      </c>
      <c r="E122" s="69">
        <v>39</v>
      </c>
      <c r="F122" s="10" t="s">
        <v>358</v>
      </c>
      <c r="G122" s="10" t="s">
        <v>393</v>
      </c>
      <c r="H122" s="60" t="s">
        <v>125</v>
      </c>
      <c r="I122" s="61">
        <v>32</v>
      </c>
      <c r="J122" s="74"/>
    </row>
    <row r="123" spans="1:11" s="10" customFormat="1" ht="14.25" x14ac:dyDescent="0.2">
      <c r="A123" s="13" t="s">
        <v>68</v>
      </c>
      <c r="B123" s="13">
        <v>210</v>
      </c>
      <c r="D123" s="68" t="s">
        <v>346</v>
      </c>
      <c r="E123" s="69">
        <v>1</v>
      </c>
      <c r="F123" s="10" t="s">
        <v>358</v>
      </c>
      <c r="G123" s="10" t="s">
        <v>388</v>
      </c>
      <c r="H123" s="64"/>
      <c r="I123" s="65"/>
      <c r="J123" s="74"/>
    </row>
    <row r="124" spans="1:11" s="10" customFormat="1" ht="14.25" x14ac:dyDescent="0.2">
      <c r="A124" s="13" t="s">
        <v>69</v>
      </c>
      <c r="B124" s="13">
        <v>238</v>
      </c>
      <c r="D124" s="68" t="s">
        <v>352</v>
      </c>
      <c r="E124" s="69">
        <v>2</v>
      </c>
      <c r="F124" s="10" t="s">
        <v>358</v>
      </c>
      <c r="G124" s="10" t="s">
        <v>388</v>
      </c>
      <c r="H124" s="64"/>
      <c r="I124" s="65"/>
      <c r="J124" s="74"/>
    </row>
    <row r="125" spans="1:11" s="10" customFormat="1" ht="14.25" x14ac:dyDescent="0.2">
      <c r="A125" s="13" t="s">
        <v>70</v>
      </c>
      <c r="B125" s="13">
        <v>28</v>
      </c>
      <c r="D125" s="62" t="s">
        <v>7</v>
      </c>
      <c r="E125" s="63">
        <v>107</v>
      </c>
      <c r="F125" s="10" t="s">
        <v>353</v>
      </c>
      <c r="H125" s="78" t="s">
        <v>371</v>
      </c>
      <c r="I125" s="65"/>
      <c r="J125" s="74"/>
    </row>
    <row r="126" spans="1:11" s="10" customFormat="1" ht="14.25" x14ac:dyDescent="0.2">
      <c r="A126" s="13" t="s">
        <v>71</v>
      </c>
      <c r="B126" s="13">
        <v>9</v>
      </c>
      <c r="D126" s="62" t="s">
        <v>16</v>
      </c>
      <c r="E126" s="63">
        <v>2</v>
      </c>
      <c r="F126" s="10" t="s">
        <v>348</v>
      </c>
      <c r="H126" s="64"/>
      <c r="I126" s="65"/>
      <c r="J126" s="74"/>
    </row>
    <row r="127" spans="1:11" s="10" customFormat="1" ht="14.25" x14ac:dyDescent="0.2">
      <c r="A127" s="13" t="s">
        <v>72</v>
      </c>
      <c r="B127" s="13">
        <v>39</v>
      </c>
      <c r="D127" s="62" t="s">
        <v>4</v>
      </c>
      <c r="E127" s="63">
        <v>2</v>
      </c>
      <c r="F127" s="10" t="s">
        <v>350</v>
      </c>
      <c r="G127" s="10" t="s">
        <v>383</v>
      </c>
      <c r="H127" s="64"/>
      <c r="I127" s="65"/>
      <c r="J127" s="74"/>
    </row>
    <row r="128" spans="1:11" s="10" customFormat="1" ht="14.25" x14ac:dyDescent="0.2">
      <c r="A128" s="13" t="s">
        <v>73</v>
      </c>
      <c r="B128" s="13">
        <v>1</v>
      </c>
      <c r="D128" s="62" t="s">
        <v>32</v>
      </c>
      <c r="E128" s="63">
        <v>1</v>
      </c>
      <c r="F128" s="10" t="s">
        <v>349</v>
      </c>
      <c r="G128" s="10" t="s">
        <v>383</v>
      </c>
      <c r="H128" s="58" t="s">
        <v>232</v>
      </c>
      <c r="I128" s="59">
        <f>SUM(I129:I132)</f>
        <v>56</v>
      </c>
      <c r="J128" s="74"/>
    </row>
    <row r="129" spans="1:12" s="10" customFormat="1" ht="14.25" x14ac:dyDescent="0.2">
      <c r="A129" s="32" t="s">
        <v>74</v>
      </c>
      <c r="B129" s="32">
        <v>65</v>
      </c>
      <c r="D129" s="62" t="s">
        <v>33</v>
      </c>
      <c r="E129" s="63">
        <v>1</v>
      </c>
      <c r="F129" s="10" t="s">
        <v>347</v>
      </c>
      <c r="H129" s="60" t="s">
        <v>108</v>
      </c>
      <c r="I129" s="61">
        <v>7</v>
      </c>
      <c r="J129" s="74" t="s">
        <v>370</v>
      </c>
    </row>
    <row r="130" spans="1:12" s="10" customFormat="1" ht="14.25" x14ac:dyDescent="0.2">
      <c r="A130" s="32" t="s">
        <v>115</v>
      </c>
      <c r="B130" s="32">
        <v>5</v>
      </c>
      <c r="D130" s="62" t="s">
        <v>39</v>
      </c>
      <c r="E130" s="63">
        <v>1</v>
      </c>
      <c r="F130" s="10" t="s">
        <v>349</v>
      </c>
      <c r="G130" s="10" t="s">
        <v>383</v>
      </c>
      <c r="H130" s="60" t="s">
        <v>119</v>
      </c>
      <c r="I130" s="61">
        <v>1</v>
      </c>
      <c r="J130" s="74"/>
    </row>
    <row r="131" spans="1:12" s="10" customFormat="1" ht="14.25" x14ac:dyDescent="0.2">
      <c r="A131" s="32" t="s">
        <v>116</v>
      </c>
      <c r="B131" s="32">
        <v>2</v>
      </c>
      <c r="D131" s="64"/>
      <c r="E131" s="65"/>
      <c r="H131" s="60" t="s">
        <v>121</v>
      </c>
      <c r="I131" s="61">
        <v>14</v>
      </c>
      <c r="J131" s="74"/>
      <c r="K131" s="74" t="s">
        <v>370</v>
      </c>
      <c r="L131" s="74"/>
    </row>
    <row r="132" spans="1:12" s="10" customFormat="1" ht="14.25" x14ac:dyDescent="0.2">
      <c r="A132" s="32" t="s">
        <v>125</v>
      </c>
      <c r="B132" s="32">
        <v>32</v>
      </c>
      <c r="D132" s="78" t="s">
        <v>371</v>
      </c>
      <c r="E132" s="65"/>
      <c r="H132" s="66" t="s">
        <v>131</v>
      </c>
      <c r="I132" s="67">
        <v>34</v>
      </c>
      <c r="J132" s="74" t="s">
        <v>370</v>
      </c>
    </row>
    <row r="133" spans="1:12" s="10" customFormat="1" ht="14.25" x14ac:dyDescent="0.2">
      <c r="A133" s="13" t="s">
        <v>166</v>
      </c>
      <c r="B133" s="13">
        <v>2</v>
      </c>
      <c r="D133" s="58" t="s">
        <v>225</v>
      </c>
      <c r="E133" s="59">
        <f>SUM(E134:E147)</f>
        <v>68</v>
      </c>
      <c r="J133" s="74"/>
    </row>
    <row r="134" spans="1:12" s="10" customFormat="1" ht="14.25" x14ac:dyDescent="0.2">
      <c r="A134" s="13" t="s">
        <v>167</v>
      </c>
      <c r="B134" s="13">
        <v>1</v>
      </c>
      <c r="D134" s="60" t="s">
        <v>75</v>
      </c>
      <c r="E134" s="61">
        <v>3</v>
      </c>
      <c r="H134" s="7" t="s">
        <v>233</v>
      </c>
      <c r="I134" s="29">
        <f>SUM(I135:I153)</f>
        <v>495</v>
      </c>
      <c r="J134" s="74"/>
    </row>
    <row r="135" spans="1:12" s="10" customFormat="1" ht="14.25" x14ac:dyDescent="0.2">
      <c r="A135" s="32" t="s">
        <v>170</v>
      </c>
      <c r="B135" s="32">
        <v>11</v>
      </c>
      <c r="D135" s="60" t="s">
        <v>106</v>
      </c>
      <c r="E135" s="61">
        <v>2</v>
      </c>
      <c r="H135" s="1" t="s">
        <v>112</v>
      </c>
      <c r="I135" s="1">
        <v>2</v>
      </c>
      <c r="J135" s="10" t="s">
        <v>372</v>
      </c>
    </row>
    <row r="136" spans="1:12" s="10" customFormat="1" ht="14.25" x14ac:dyDescent="0.2">
      <c r="A136" s="13" t="s">
        <v>171</v>
      </c>
      <c r="B136" s="13">
        <v>13</v>
      </c>
      <c r="D136" s="60" t="s">
        <v>107</v>
      </c>
      <c r="E136" s="61">
        <v>1</v>
      </c>
      <c r="H136" s="1" t="s">
        <v>113</v>
      </c>
      <c r="I136" s="1">
        <v>13</v>
      </c>
      <c r="J136" s="10" t="s">
        <v>372</v>
      </c>
    </row>
    <row r="137" spans="1:12" s="10" customFormat="1" ht="14.25" x14ac:dyDescent="0.2">
      <c r="A137" s="2" t="s">
        <v>6</v>
      </c>
      <c r="B137" s="2">
        <v>30</v>
      </c>
      <c r="D137" s="60" t="s">
        <v>109</v>
      </c>
      <c r="E137" s="61">
        <v>7</v>
      </c>
      <c r="F137" s="10" t="s">
        <v>354</v>
      </c>
      <c r="H137" s="1" t="s">
        <v>65</v>
      </c>
      <c r="I137" s="1">
        <v>10</v>
      </c>
      <c r="J137" s="72" t="s">
        <v>373</v>
      </c>
    </row>
    <row r="138" spans="1:12" s="10" customFormat="1" ht="14.25" x14ac:dyDescent="0.2">
      <c r="A138" s="13" t="s">
        <v>7</v>
      </c>
      <c r="B138" s="13">
        <v>107</v>
      </c>
      <c r="D138" s="60" t="s">
        <v>110</v>
      </c>
      <c r="E138" s="61">
        <v>6</v>
      </c>
      <c r="F138" s="10" t="s">
        <v>354</v>
      </c>
      <c r="H138" s="1" t="s">
        <v>66</v>
      </c>
      <c r="I138" s="1">
        <v>1</v>
      </c>
      <c r="J138" s="72" t="s">
        <v>373</v>
      </c>
    </row>
    <row r="139" spans="1:12" s="10" customFormat="1" ht="14.25" x14ac:dyDescent="0.2">
      <c r="A139" s="2" t="s">
        <v>9</v>
      </c>
      <c r="B139" s="2">
        <v>14</v>
      </c>
      <c r="D139" s="60" t="s">
        <v>118</v>
      </c>
      <c r="E139" s="61">
        <v>4</v>
      </c>
      <c r="F139" s="10" t="s">
        <v>356</v>
      </c>
      <c r="H139" s="1" t="s">
        <v>193</v>
      </c>
      <c r="I139" s="1">
        <v>97</v>
      </c>
      <c r="J139" s="72" t="s">
        <v>373</v>
      </c>
    </row>
    <row r="140" spans="1:12" s="10" customFormat="1" ht="14.25" x14ac:dyDescent="0.2">
      <c r="A140" s="2" t="s">
        <v>10</v>
      </c>
      <c r="B140" s="2">
        <v>6</v>
      </c>
      <c r="D140" s="60" t="s">
        <v>120</v>
      </c>
      <c r="E140" s="61">
        <v>13</v>
      </c>
      <c r="F140" s="10" t="s">
        <v>355</v>
      </c>
      <c r="H140" s="1" t="s">
        <v>152</v>
      </c>
      <c r="I140" s="1">
        <v>44</v>
      </c>
      <c r="J140" s="72" t="s">
        <v>374</v>
      </c>
    </row>
    <row r="141" spans="1:12" s="10" customFormat="1" ht="14.25" x14ac:dyDescent="0.2">
      <c r="A141" s="1"/>
      <c r="B141" s="1"/>
      <c r="D141" s="60" t="s">
        <v>132</v>
      </c>
      <c r="E141" s="61">
        <v>18</v>
      </c>
      <c r="F141" s="10" t="s">
        <v>354</v>
      </c>
      <c r="H141" s="1" t="s">
        <v>157</v>
      </c>
      <c r="I141" s="1">
        <v>44</v>
      </c>
      <c r="J141" s="72" t="s">
        <v>375</v>
      </c>
    </row>
    <row r="142" spans="1:12" s="10" customFormat="1" ht="14.25" x14ac:dyDescent="0.2">
      <c r="A142" s="7" t="s">
        <v>215</v>
      </c>
      <c r="B142" s="29">
        <f>SUM(B143:B156)</f>
        <v>113</v>
      </c>
      <c r="D142" s="60" t="s">
        <v>167</v>
      </c>
      <c r="E142" s="61">
        <v>1</v>
      </c>
      <c r="F142" s="10" t="s">
        <v>354</v>
      </c>
      <c r="H142" s="1" t="s">
        <v>159</v>
      </c>
      <c r="I142" s="1">
        <v>9</v>
      </c>
      <c r="J142" s="72" t="s">
        <v>374</v>
      </c>
    </row>
    <row r="143" spans="1:12" s="10" customFormat="1" ht="14.25" x14ac:dyDescent="0.2">
      <c r="A143" s="13" t="s">
        <v>75</v>
      </c>
      <c r="B143" s="13">
        <v>3</v>
      </c>
      <c r="D143" s="62" t="s">
        <v>20</v>
      </c>
      <c r="E143" s="63">
        <v>2</v>
      </c>
      <c r="F143" s="10" t="s">
        <v>355</v>
      </c>
      <c r="H143" s="1" t="s">
        <v>160</v>
      </c>
      <c r="I143" s="1">
        <v>17</v>
      </c>
      <c r="J143" s="72" t="s">
        <v>375</v>
      </c>
    </row>
    <row r="144" spans="1:12" s="10" customFormat="1" ht="14.25" x14ac:dyDescent="0.2">
      <c r="A144" s="13" t="s">
        <v>106</v>
      </c>
      <c r="B144" s="13">
        <v>2</v>
      </c>
      <c r="D144" s="62" t="s">
        <v>14</v>
      </c>
      <c r="E144" s="63">
        <v>3</v>
      </c>
      <c r="F144" s="10" t="s">
        <v>356</v>
      </c>
      <c r="H144" s="1" t="s">
        <v>161</v>
      </c>
      <c r="I144" s="1">
        <v>93</v>
      </c>
      <c r="J144" s="72" t="s">
        <v>374</v>
      </c>
      <c r="K144" s="10" t="s">
        <v>401</v>
      </c>
    </row>
    <row r="145" spans="1:10" s="10" customFormat="1" ht="14.25" x14ac:dyDescent="0.2">
      <c r="A145" s="13" t="s">
        <v>107</v>
      </c>
      <c r="B145" s="13">
        <v>1</v>
      </c>
      <c r="D145" s="62" t="s">
        <v>15</v>
      </c>
      <c r="E145" s="63">
        <v>6</v>
      </c>
      <c r="F145" s="10" t="s">
        <v>356</v>
      </c>
      <c r="H145" s="1" t="s">
        <v>168</v>
      </c>
      <c r="I145" s="1">
        <v>9</v>
      </c>
      <c r="J145" s="72" t="s">
        <v>375</v>
      </c>
    </row>
    <row r="146" spans="1:10" s="10" customFormat="1" ht="14.25" x14ac:dyDescent="0.2">
      <c r="A146" s="32" t="s">
        <v>108</v>
      </c>
      <c r="B146" s="32">
        <v>7</v>
      </c>
      <c r="D146" s="68" t="s">
        <v>21</v>
      </c>
      <c r="E146" s="69">
        <v>1</v>
      </c>
      <c r="F146" s="10" t="s">
        <v>358</v>
      </c>
      <c r="G146" s="10" t="s">
        <v>392</v>
      </c>
      <c r="H146" s="1" t="s">
        <v>164</v>
      </c>
      <c r="I146" s="1">
        <v>32</v>
      </c>
    </row>
    <row r="147" spans="1:10" s="10" customFormat="1" ht="14.25" x14ac:dyDescent="0.2">
      <c r="A147" s="13" t="s">
        <v>109</v>
      </c>
      <c r="B147" s="13">
        <v>7</v>
      </c>
      <c r="D147" s="79" t="s">
        <v>23</v>
      </c>
      <c r="E147" s="80">
        <v>1</v>
      </c>
      <c r="F147" s="10" t="s">
        <v>357</v>
      </c>
      <c r="H147" s="1" t="s">
        <v>179</v>
      </c>
      <c r="I147" s="1">
        <v>4</v>
      </c>
    </row>
    <row r="148" spans="1:10" s="10" customFormat="1" ht="14.25" x14ac:dyDescent="0.2">
      <c r="A148" s="13" t="s">
        <v>110</v>
      </c>
      <c r="B148" s="13">
        <v>6</v>
      </c>
      <c r="H148" s="1" t="s">
        <v>187</v>
      </c>
      <c r="I148" s="1">
        <v>8</v>
      </c>
    </row>
    <row r="149" spans="1:10" s="10" customFormat="1" ht="14.25" x14ac:dyDescent="0.2">
      <c r="A149" s="13" t="s">
        <v>118</v>
      </c>
      <c r="B149" s="13">
        <v>4</v>
      </c>
      <c r="D149" s="7" t="s">
        <v>220</v>
      </c>
      <c r="E149" s="29">
        <f>SUM(E150:E159)</f>
        <v>20</v>
      </c>
      <c r="H149" s="1" t="s">
        <v>189</v>
      </c>
      <c r="I149" s="1">
        <v>6</v>
      </c>
    </row>
    <row r="150" spans="1:10" s="10" customFormat="1" ht="14.25" x14ac:dyDescent="0.2">
      <c r="A150" s="32" t="s">
        <v>119</v>
      </c>
      <c r="B150" s="32">
        <v>1</v>
      </c>
      <c r="D150" s="1" t="s">
        <v>123</v>
      </c>
      <c r="E150" s="1">
        <v>1</v>
      </c>
      <c r="H150" s="1" t="s">
        <v>192</v>
      </c>
      <c r="I150" s="1">
        <v>99</v>
      </c>
      <c r="J150" s="10" t="s">
        <v>376</v>
      </c>
    </row>
    <row r="151" spans="1:10" s="10" customFormat="1" ht="14.25" x14ac:dyDescent="0.2">
      <c r="A151" s="13" t="s">
        <v>120</v>
      </c>
      <c r="B151" s="13">
        <v>13</v>
      </c>
      <c r="D151" s="1" t="s">
        <v>124</v>
      </c>
      <c r="E151" s="1">
        <v>1</v>
      </c>
      <c r="H151" s="1" t="s">
        <v>194</v>
      </c>
      <c r="I151" s="1">
        <v>3</v>
      </c>
    </row>
    <row r="152" spans="1:10" s="10" customFormat="1" ht="14.25" x14ac:dyDescent="0.2">
      <c r="A152" s="32" t="s">
        <v>121</v>
      </c>
      <c r="B152" s="32">
        <v>14</v>
      </c>
      <c r="D152" s="1" t="s">
        <v>151</v>
      </c>
      <c r="E152" s="1">
        <v>1</v>
      </c>
      <c r="H152" s="1" t="s">
        <v>195</v>
      </c>
      <c r="I152" s="1">
        <v>1</v>
      </c>
      <c r="J152" s="10" t="s">
        <v>376</v>
      </c>
    </row>
    <row r="153" spans="1:10" s="10" customFormat="1" ht="14.25" x14ac:dyDescent="0.2">
      <c r="A153" s="32" t="s">
        <v>131</v>
      </c>
      <c r="B153" s="32">
        <v>34</v>
      </c>
      <c r="D153" s="1" t="s">
        <v>169</v>
      </c>
      <c r="E153" s="1">
        <v>1</v>
      </c>
      <c r="H153" s="1" t="s">
        <v>206</v>
      </c>
      <c r="I153" s="1">
        <v>3</v>
      </c>
    </row>
    <row r="154" spans="1:10" s="10" customFormat="1" ht="14.25" x14ac:dyDescent="0.2">
      <c r="A154" s="13" t="s">
        <v>132</v>
      </c>
      <c r="B154" s="13">
        <v>18</v>
      </c>
      <c r="D154" s="1" t="s">
        <v>211</v>
      </c>
      <c r="E154" s="1">
        <v>3</v>
      </c>
    </row>
    <row r="155" spans="1:10" s="10" customFormat="1" ht="14.25" x14ac:dyDescent="0.2">
      <c r="A155" s="13" t="s">
        <v>20</v>
      </c>
      <c r="B155" s="13">
        <v>2</v>
      </c>
      <c r="D155" s="70" t="s">
        <v>163</v>
      </c>
      <c r="E155" s="70">
        <v>5</v>
      </c>
      <c r="F155" s="10" t="s">
        <v>358</v>
      </c>
      <c r="G155" s="10" t="s">
        <v>396</v>
      </c>
      <c r="H155" s="7"/>
      <c r="I155" s="29"/>
    </row>
    <row r="156" spans="1:10" s="10" customFormat="1" ht="14.25" x14ac:dyDescent="0.2">
      <c r="A156" s="2" t="s">
        <v>21</v>
      </c>
      <c r="B156" s="2">
        <v>1</v>
      </c>
      <c r="D156" s="70" t="s">
        <v>208</v>
      </c>
      <c r="E156" s="70">
        <v>3</v>
      </c>
      <c r="F156" s="10" t="s">
        <v>358</v>
      </c>
      <c r="G156" s="10" t="s">
        <v>397</v>
      </c>
    </row>
    <row r="157" spans="1:10" s="10" customFormat="1" ht="14.25" x14ac:dyDescent="0.2">
      <c r="A157" s="1"/>
      <c r="B157" s="1"/>
      <c r="D157" s="2" t="s">
        <v>11</v>
      </c>
      <c r="E157" s="2">
        <v>1</v>
      </c>
      <c r="F157" s="10" t="s">
        <v>357</v>
      </c>
    </row>
    <row r="158" spans="1:10" s="10" customFormat="1" ht="14.25" x14ac:dyDescent="0.2">
      <c r="A158" s="7" t="s">
        <v>223</v>
      </c>
      <c r="B158" s="29">
        <f>SUM(B159)</f>
        <v>705</v>
      </c>
      <c r="D158" s="2" t="s">
        <v>12</v>
      </c>
      <c r="E158" s="2">
        <v>2</v>
      </c>
      <c r="F158" s="10" t="s">
        <v>357</v>
      </c>
    </row>
    <row r="159" spans="1:10" s="10" customFormat="1" ht="14.25" x14ac:dyDescent="0.2">
      <c r="A159" s="32" t="s">
        <v>126</v>
      </c>
      <c r="B159" s="32">
        <v>705</v>
      </c>
      <c r="D159" s="2" t="s">
        <v>13</v>
      </c>
      <c r="E159" s="2">
        <v>2</v>
      </c>
      <c r="F159" s="10" t="s">
        <v>357</v>
      </c>
    </row>
    <row r="160" spans="1:10" s="10" customFormat="1" ht="14.25" x14ac:dyDescent="0.2">
      <c r="A160" s="1"/>
      <c r="B160" s="1"/>
    </row>
    <row r="161" spans="1:7" s="10" customFormat="1" ht="14.25" x14ac:dyDescent="0.2">
      <c r="A161" s="7" t="s">
        <v>219</v>
      </c>
      <c r="B161" s="29">
        <f>SUM(B162:B166)</f>
        <v>54</v>
      </c>
      <c r="D161"/>
    </row>
    <row r="162" spans="1:7" s="10" customFormat="1" ht="14.25" x14ac:dyDescent="0.2">
      <c r="A162" s="13" t="s">
        <v>111</v>
      </c>
      <c r="B162" s="13">
        <v>25</v>
      </c>
      <c r="D162" s="7" t="s">
        <v>228</v>
      </c>
      <c r="E162" s="29">
        <f>SUM(E163:E203)</f>
        <v>1232</v>
      </c>
    </row>
    <row r="163" spans="1:7" s="10" customFormat="1" ht="14.25" x14ac:dyDescent="0.2">
      <c r="A163" s="32" t="s">
        <v>112</v>
      </c>
      <c r="B163" s="32">
        <v>2</v>
      </c>
      <c r="D163" s="1" t="s">
        <v>111</v>
      </c>
      <c r="E163" s="1">
        <v>25</v>
      </c>
      <c r="F163" s="10" t="s">
        <v>359</v>
      </c>
    </row>
    <row r="164" spans="1:7" s="10" customFormat="1" ht="14.25" x14ac:dyDescent="0.2">
      <c r="A164" s="32" t="s">
        <v>113</v>
      </c>
      <c r="B164" s="32">
        <v>13</v>
      </c>
      <c r="D164" s="1" t="s">
        <v>114</v>
      </c>
      <c r="E164" s="1">
        <v>12</v>
      </c>
      <c r="F164" s="10" t="s">
        <v>359</v>
      </c>
    </row>
    <row r="165" spans="1:7" s="10" customFormat="1" ht="14.25" x14ac:dyDescent="0.2">
      <c r="A165" s="13" t="s">
        <v>114</v>
      </c>
      <c r="B165" s="13">
        <v>12</v>
      </c>
      <c r="D165" s="1" t="s">
        <v>207</v>
      </c>
      <c r="E165" s="1">
        <v>2</v>
      </c>
      <c r="F165" s="10" t="s">
        <v>359</v>
      </c>
      <c r="G165" s="10" t="s">
        <v>401</v>
      </c>
    </row>
    <row r="166" spans="1:7" s="10" customFormat="1" ht="14.25" x14ac:dyDescent="0.2">
      <c r="A166" s="13" t="s">
        <v>207</v>
      </c>
      <c r="B166" s="13">
        <v>2</v>
      </c>
      <c r="D166" s="1" t="s">
        <v>64</v>
      </c>
      <c r="E166" s="1">
        <v>9</v>
      </c>
      <c r="F166" s="10" t="s">
        <v>360</v>
      </c>
    </row>
    <row r="167" spans="1:7" s="10" customFormat="1" ht="14.25" x14ac:dyDescent="0.2">
      <c r="A167" s="1"/>
      <c r="B167" s="1"/>
      <c r="D167" s="1" t="s">
        <v>182</v>
      </c>
      <c r="E167" s="1">
        <v>32</v>
      </c>
      <c r="F167" s="10" t="s">
        <v>360</v>
      </c>
    </row>
    <row r="168" spans="1:7" s="10" customFormat="1" ht="14.25" x14ac:dyDescent="0.2">
      <c r="A168" s="7" t="s">
        <v>220</v>
      </c>
      <c r="B168" s="29">
        <f>SUM(B169:B179)</f>
        <v>99</v>
      </c>
      <c r="D168" s="1" t="s">
        <v>183</v>
      </c>
      <c r="E168" s="1">
        <v>14</v>
      </c>
      <c r="F168" s="10" t="s">
        <v>360</v>
      </c>
    </row>
    <row r="169" spans="1:7" s="10" customFormat="1" ht="14.25" x14ac:dyDescent="0.2">
      <c r="A169" s="32" t="s">
        <v>76</v>
      </c>
      <c r="B169" s="32">
        <v>27</v>
      </c>
      <c r="D169" s="1" t="s">
        <v>184</v>
      </c>
      <c r="E169" s="1">
        <v>2</v>
      </c>
      <c r="F169" s="10" t="s">
        <v>361</v>
      </c>
    </row>
    <row r="170" spans="1:7" s="10" customFormat="1" ht="14.25" x14ac:dyDescent="0.2">
      <c r="A170" s="13" t="s">
        <v>77</v>
      </c>
      <c r="B170" s="13">
        <v>26</v>
      </c>
      <c r="D170" s="1" t="s">
        <v>185</v>
      </c>
      <c r="E170" s="1">
        <v>1</v>
      </c>
      <c r="F170" s="10" t="s">
        <v>361</v>
      </c>
    </row>
    <row r="171" spans="1:7" s="10" customFormat="1" ht="14.25" x14ac:dyDescent="0.2">
      <c r="A171" s="13" t="s">
        <v>123</v>
      </c>
      <c r="B171" s="13">
        <v>1</v>
      </c>
      <c r="D171" s="1" t="s">
        <v>186</v>
      </c>
      <c r="E171" s="1">
        <v>104</v>
      </c>
      <c r="F171" s="10" t="s">
        <v>360</v>
      </c>
    </row>
    <row r="172" spans="1:7" s="10" customFormat="1" ht="14.25" x14ac:dyDescent="0.2">
      <c r="A172" s="13" t="s">
        <v>124</v>
      </c>
      <c r="B172" s="13">
        <v>1</v>
      </c>
      <c r="D172" s="1" t="s">
        <v>174</v>
      </c>
      <c r="E172" s="1">
        <v>4</v>
      </c>
    </row>
    <row r="173" spans="1:7" s="10" customFormat="1" ht="14.25" x14ac:dyDescent="0.2">
      <c r="A173" s="32" t="s">
        <v>128</v>
      </c>
      <c r="B173" s="32">
        <v>29</v>
      </c>
      <c r="D173" s="1" t="s">
        <v>153</v>
      </c>
      <c r="E173" s="1">
        <v>103</v>
      </c>
    </row>
    <row r="174" spans="1:7" s="10" customFormat="1" ht="14.25" x14ac:dyDescent="0.2">
      <c r="A174" s="13" t="s">
        <v>151</v>
      </c>
      <c r="B174" s="13">
        <v>1</v>
      </c>
      <c r="D174" s="1" t="s">
        <v>154</v>
      </c>
      <c r="E174" s="1">
        <v>18</v>
      </c>
    </row>
    <row r="175" spans="1:7" s="10" customFormat="1" ht="14.25" x14ac:dyDescent="0.2">
      <c r="A175" s="13" t="s">
        <v>169</v>
      </c>
      <c r="B175" s="13">
        <v>1</v>
      </c>
      <c r="D175" s="1" t="s">
        <v>155</v>
      </c>
      <c r="E175" s="1">
        <v>30</v>
      </c>
      <c r="F175" s="10" t="s">
        <v>362</v>
      </c>
    </row>
    <row r="176" spans="1:7" s="10" customFormat="1" ht="14.25" x14ac:dyDescent="0.2">
      <c r="A176" s="13" t="s">
        <v>211</v>
      </c>
      <c r="B176" s="13">
        <v>3</v>
      </c>
      <c r="D176" s="1" t="s">
        <v>156</v>
      </c>
      <c r="E176" s="1">
        <v>15</v>
      </c>
      <c r="F176" s="10" t="s">
        <v>362</v>
      </c>
    </row>
    <row r="177" spans="1:7" s="10" customFormat="1" ht="14.25" x14ac:dyDescent="0.2">
      <c r="A177" s="13" t="s">
        <v>163</v>
      </c>
      <c r="B177" s="13">
        <v>5</v>
      </c>
      <c r="D177" s="1" t="s">
        <v>158</v>
      </c>
      <c r="E177" s="1">
        <v>105</v>
      </c>
      <c r="F177" s="10" t="s">
        <v>363</v>
      </c>
    </row>
    <row r="178" spans="1:7" s="10" customFormat="1" ht="14.25" x14ac:dyDescent="0.2">
      <c r="A178" s="13" t="s">
        <v>208</v>
      </c>
      <c r="B178" s="13">
        <v>3</v>
      </c>
      <c r="D178" s="1" t="s">
        <v>162</v>
      </c>
      <c r="E178" s="1">
        <v>14</v>
      </c>
      <c r="F178" s="10" t="s">
        <v>363</v>
      </c>
    </row>
    <row r="179" spans="1:7" s="10" customFormat="1" ht="14.25" x14ac:dyDescent="0.2">
      <c r="A179" s="1" t="s">
        <v>172</v>
      </c>
      <c r="B179" s="1">
        <v>2</v>
      </c>
      <c r="D179" s="1" t="s">
        <v>117</v>
      </c>
      <c r="E179" s="1">
        <v>66</v>
      </c>
    </row>
    <row r="180" spans="1:7" s="10" customFormat="1" ht="14.25" x14ac:dyDescent="0.2">
      <c r="A180" s="1"/>
      <c r="B180" s="1"/>
      <c r="D180" s="1" t="s">
        <v>181</v>
      </c>
      <c r="E180" s="1">
        <v>63</v>
      </c>
    </row>
    <row r="181" spans="1:7" s="10" customFormat="1" ht="14.25" x14ac:dyDescent="0.2">
      <c r="A181" s="7" t="s">
        <v>216</v>
      </c>
      <c r="B181" s="29">
        <f>SUM(B182:B190)</f>
        <v>796</v>
      </c>
      <c r="D181" s="2" t="s">
        <v>22</v>
      </c>
      <c r="E181" s="2">
        <v>19</v>
      </c>
    </row>
    <row r="182" spans="1:7" s="10" customFormat="1" ht="14.25" x14ac:dyDescent="0.2">
      <c r="A182" s="13" t="s">
        <v>127</v>
      </c>
      <c r="B182" s="13">
        <v>101</v>
      </c>
      <c r="D182" s="1" t="s">
        <v>165</v>
      </c>
      <c r="E182" s="1">
        <v>2</v>
      </c>
    </row>
    <row r="183" spans="1:7" s="10" customFormat="1" ht="14.25" x14ac:dyDescent="0.2">
      <c r="A183" s="13" t="s">
        <v>147</v>
      </c>
      <c r="B183" s="13">
        <v>139</v>
      </c>
      <c r="D183" s="1" t="s">
        <v>177</v>
      </c>
      <c r="E183" s="1">
        <v>10</v>
      </c>
      <c r="F183" s="10" t="s">
        <v>364</v>
      </c>
      <c r="G183" s="10" t="s">
        <v>365</v>
      </c>
    </row>
    <row r="184" spans="1:7" s="10" customFormat="1" ht="14.25" x14ac:dyDescent="0.2">
      <c r="A184" s="13" t="s">
        <v>148</v>
      </c>
      <c r="B184" s="13">
        <v>222</v>
      </c>
      <c r="D184" s="1" t="s">
        <v>178</v>
      </c>
      <c r="E184" s="1">
        <v>1</v>
      </c>
      <c r="F184" s="10" t="s">
        <v>364</v>
      </c>
      <c r="G184" s="10" t="s">
        <v>405</v>
      </c>
    </row>
    <row r="185" spans="1:7" s="10" customFormat="1" ht="14.25" x14ac:dyDescent="0.2">
      <c r="A185" s="32" t="s">
        <v>149</v>
      </c>
      <c r="B185" s="32">
        <v>133</v>
      </c>
      <c r="D185" s="1" t="s">
        <v>180</v>
      </c>
      <c r="E185" s="1">
        <v>4</v>
      </c>
      <c r="F185" s="10" t="s">
        <v>364</v>
      </c>
      <c r="G185" s="10" t="s">
        <v>365</v>
      </c>
    </row>
    <row r="186" spans="1:7" s="10" customFormat="1" ht="14.25" x14ac:dyDescent="0.2">
      <c r="A186" s="32" t="s">
        <v>150</v>
      </c>
      <c r="B186" s="32">
        <v>50</v>
      </c>
      <c r="D186" s="1" t="s">
        <v>188</v>
      </c>
      <c r="E186" s="1">
        <v>105</v>
      </c>
      <c r="F186" s="10" t="s">
        <v>360</v>
      </c>
      <c r="G186" s="10" t="s">
        <v>403</v>
      </c>
    </row>
    <row r="187" spans="1:7" s="10" customFormat="1" ht="14.25" x14ac:dyDescent="0.2">
      <c r="A187" s="13" t="s">
        <v>122</v>
      </c>
      <c r="B187" s="13">
        <v>16</v>
      </c>
      <c r="D187" s="1" t="s">
        <v>190</v>
      </c>
      <c r="E187" s="1">
        <v>13</v>
      </c>
      <c r="F187" s="10" t="s">
        <v>361</v>
      </c>
    </row>
    <row r="188" spans="1:7" s="10" customFormat="1" ht="14.25" x14ac:dyDescent="0.2">
      <c r="A188" s="13" t="s">
        <v>173</v>
      </c>
      <c r="B188" s="13">
        <v>2</v>
      </c>
      <c r="D188" s="1" t="s">
        <v>191</v>
      </c>
      <c r="E188" s="1">
        <v>10</v>
      </c>
      <c r="F188" s="10" t="s">
        <v>360</v>
      </c>
      <c r="G188" s="10" t="s">
        <v>403</v>
      </c>
    </row>
    <row r="189" spans="1:7" s="10" customFormat="1" ht="14.25" x14ac:dyDescent="0.2">
      <c r="A189" s="13" t="s">
        <v>175</v>
      </c>
      <c r="B189" s="13">
        <v>131</v>
      </c>
      <c r="D189" s="1" t="s">
        <v>196</v>
      </c>
      <c r="E189" s="1">
        <v>3</v>
      </c>
      <c r="F189" s="10" t="s">
        <v>365</v>
      </c>
    </row>
    <row r="190" spans="1:7" s="10" customFormat="1" ht="14.25" x14ac:dyDescent="0.2">
      <c r="A190" s="13" t="s">
        <v>176</v>
      </c>
      <c r="B190" s="13">
        <v>2</v>
      </c>
      <c r="D190" s="1" t="s">
        <v>197</v>
      </c>
      <c r="E190" s="1">
        <v>1</v>
      </c>
      <c r="F190" s="10" t="s">
        <v>365</v>
      </c>
    </row>
    <row r="191" spans="1:7" s="10" customFormat="1" ht="14.25" x14ac:dyDescent="0.2">
      <c r="D191" s="1" t="s">
        <v>198</v>
      </c>
      <c r="E191" s="1">
        <v>28</v>
      </c>
      <c r="G191" s="10" t="s">
        <v>405</v>
      </c>
    </row>
    <row r="192" spans="1:7" s="10" customFormat="1" ht="14.25" x14ac:dyDescent="0.2">
      <c r="A192" s="7" t="s">
        <v>217</v>
      </c>
      <c r="B192" s="29">
        <f>SUM(B193:B208)</f>
        <v>650</v>
      </c>
      <c r="D192" s="1" t="s">
        <v>199</v>
      </c>
      <c r="E192" s="1">
        <v>156</v>
      </c>
      <c r="F192" s="10" t="s">
        <v>365</v>
      </c>
    </row>
    <row r="193" spans="1:7" s="10" customFormat="1" ht="14.25" x14ac:dyDescent="0.2">
      <c r="A193" s="32" t="s">
        <v>152</v>
      </c>
      <c r="B193" s="32">
        <v>44</v>
      </c>
      <c r="D193" s="1" t="s">
        <v>200</v>
      </c>
      <c r="E193" s="1">
        <v>7</v>
      </c>
    </row>
    <row r="194" spans="1:7" s="10" customFormat="1" ht="14.25" x14ac:dyDescent="0.2">
      <c r="A194" s="13" t="s">
        <v>153</v>
      </c>
      <c r="B194" s="13">
        <v>103</v>
      </c>
      <c r="D194" s="1" t="s">
        <v>201</v>
      </c>
      <c r="E194" s="1">
        <v>76</v>
      </c>
      <c r="F194" s="10" t="s">
        <v>366</v>
      </c>
    </row>
    <row r="195" spans="1:7" s="10" customFormat="1" ht="14.25" x14ac:dyDescent="0.2">
      <c r="A195" s="13" t="s">
        <v>154</v>
      </c>
      <c r="B195" s="13">
        <v>18</v>
      </c>
      <c r="D195" s="1" t="s">
        <v>202</v>
      </c>
      <c r="E195" s="1">
        <v>2</v>
      </c>
      <c r="F195" s="10" t="s">
        <v>366</v>
      </c>
    </row>
    <row r="196" spans="1:7" s="10" customFormat="1" ht="14.25" x14ac:dyDescent="0.2">
      <c r="A196" s="13" t="s">
        <v>155</v>
      </c>
      <c r="B196" s="13">
        <v>30</v>
      </c>
      <c r="D196" s="1" t="s">
        <v>203</v>
      </c>
      <c r="E196" s="1">
        <v>16</v>
      </c>
      <c r="F196" s="10" t="s">
        <v>366</v>
      </c>
    </row>
    <row r="197" spans="1:7" s="10" customFormat="1" ht="14.25" x14ac:dyDescent="0.2">
      <c r="A197" s="13" t="s">
        <v>156</v>
      </c>
      <c r="B197" s="13">
        <v>15</v>
      </c>
      <c r="D197" s="1" t="s">
        <v>204</v>
      </c>
      <c r="E197" s="1">
        <v>93</v>
      </c>
      <c r="F197" s="10" t="s">
        <v>366</v>
      </c>
    </row>
    <row r="198" spans="1:7" s="10" customFormat="1" ht="14.25" x14ac:dyDescent="0.2">
      <c r="A198" s="32" t="s">
        <v>157</v>
      </c>
      <c r="B198" s="32">
        <v>44</v>
      </c>
      <c r="D198" s="1" t="s">
        <v>205</v>
      </c>
      <c r="E198" s="1">
        <v>19</v>
      </c>
      <c r="F198" s="10" t="s">
        <v>366</v>
      </c>
    </row>
    <row r="199" spans="1:7" s="10" customFormat="1" ht="14.25" x14ac:dyDescent="0.2">
      <c r="A199" s="13" t="s">
        <v>158</v>
      </c>
      <c r="B199" s="13">
        <v>105</v>
      </c>
      <c r="D199" s="2" t="s">
        <v>1</v>
      </c>
      <c r="E199" s="2">
        <v>1</v>
      </c>
      <c r="F199" s="10" t="s">
        <v>361</v>
      </c>
    </row>
    <row r="200" spans="1:7" s="10" customFormat="1" ht="14.25" x14ac:dyDescent="0.2">
      <c r="A200" s="32" t="s">
        <v>159</v>
      </c>
      <c r="B200" s="32">
        <v>9</v>
      </c>
      <c r="D200" s="2" t="s">
        <v>2</v>
      </c>
      <c r="E200" s="2">
        <v>5</v>
      </c>
      <c r="F200" s="10" t="s">
        <v>404</v>
      </c>
      <c r="G200" s="10" t="s">
        <v>357</v>
      </c>
    </row>
    <row r="201" spans="1:7" s="10" customFormat="1" ht="14.25" x14ac:dyDescent="0.2">
      <c r="A201" s="32" t="s">
        <v>160</v>
      </c>
      <c r="B201" s="32">
        <v>17</v>
      </c>
      <c r="D201" s="2" t="s">
        <v>17</v>
      </c>
      <c r="E201" s="2">
        <v>28</v>
      </c>
      <c r="F201" s="10" t="s">
        <v>404</v>
      </c>
      <c r="G201" s="10" t="s">
        <v>357</v>
      </c>
    </row>
    <row r="202" spans="1:7" s="10" customFormat="1" ht="14.25" x14ac:dyDescent="0.2">
      <c r="A202" s="32" t="s">
        <v>161</v>
      </c>
      <c r="B202" s="32">
        <v>93</v>
      </c>
      <c r="D202" s="2" t="s">
        <v>18</v>
      </c>
      <c r="E202" s="2">
        <v>13</v>
      </c>
      <c r="F202" s="10" t="s">
        <v>404</v>
      </c>
      <c r="G202" s="10" t="s">
        <v>357</v>
      </c>
    </row>
    <row r="203" spans="1:7" s="10" customFormat="1" ht="14.25" x14ac:dyDescent="0.2">
      <c r="A203" s="13" t="s">
        <v>162</v>
      </c>
      <c r="B203" s="13">
        <v>14</v>
      </c>
      <c r="D203" s="2" t="s">
        <v>31</v>
      </c>
      <c r="E203" s="2">
        <v>1</v>
      </c>
      <c r="F203" s="10" t="s">
        <v>361</v>
      </c>
    </row>
    <row r="204" spans="1:7" s="10" customFormat="1" ht="14.25" x14ac:dyDescent="0.2">
      <c r="A204" s="32" t="s">
        <v>168</v>
      </c>
      <c r="B204" s="32">
        <v>9</v>
      </c>
      <c r="D204" s="1"/>
      <c r="E204" s="1"/>
    </row>
    <row r="205" spans="1:7" s="10" customFormat="1" ht="14.25" x14ac:dyDescent="0.2">
      <c r="A205" s="13" t="s">
        <v>117</v>
      </c>
      <c r="B205" s="13">
        <v>66</v>
      </c>
      <c r="D205" s="16"/>
      <c r="E205" s="30"/>
    </row>
    <row r="206" spans="1:7" s="10" customFormat="1" ht="14.25" x14ac:dyDescent="0.2">
      <c r="A206" s="13" t="s">
        <v>181</v>
      </c>
      <c r="B206" s="13">
        <v>63</v>
      </c>
      <c r="D206"/>
    </row>
    <row r="207" spans="1:7" s="10" customFormat="1" ht="14.25" x14ac:dyDescent="0.2">
      <c r="A207" s="13" t="s">
        <v>22</v>
      </c>
      <c r="B207" s="13">
        <v>19</v>
      </c>
      <c r="D207"/>
    </row>
    <row r="208" spans="1:7" s="10" customFormat="1" ht="14.25" x14ac:dyDescent="0.2">
      <c r="A208" s="2" t="s">
        <v>36</v>
      </c>
      <c r="B208" s="2">
        <v>1</v>
      </c>
      <c r="D208"/>
    </row>
    <row r="209" spans="1:4" s="30" customFormat="1" ht="14.25" x14ac:dyDescent="0.2">
      <c r="A209" s="1"/>
      <c r="B209" s="1"/>
      <c r="D209" s="16"/>
    </row>
    <row r="210" spans="1:4" s="10" customFormat="1" ht="14.25" x14ac:dyDescent="0.2">
      <c r="A210" s="7" t="s">
        <v>221</v>
      </c>
      <c r="B210" s="29">
        <f>SUM(B211:B212)</f>
        <v>34</v>
      </c>
      <c r="D210"/>
    </row>
    <row r="211" spans="1:4" s="10" customFormat="1" ht="14.25" x14ac:dyDescent="0.2">
      <c r="A211" s="32" t="s">
        <v>164</v>
      </c>
      <c r="B211" s="32">
        <v>32</v>
      </c>
      <c r="D211"/>
    </row>
    <row r="212" spans="1:4" s="10" customFormat="1" ht="14.25" x14ac:dyDescent="0.2">
      <c r="A212" s="13" t="s">
        <v>165</v>
      </c>
      <c r="B212" s="13">
        <v>2</v>
      </c>
      <c r="D212"/>
    </row>
    <row r="213" spans="1:4" s="10" customFormat="1" x14ac:dyDescent="0.2">
      <c r="D213"/>
    </row>
    <row r="214" spans="1:4" s="10" customFormat="1" ht="14.25" x14ac:dyDescent="0.2">
      <c r="A214" s="7" t="s">
        <v>222</v>
      </c>
      <c r="B214" s="29">
        <f>SUM(B215:B233)</f>
        <v>886</v>
      </c>
      <c r="D214"/>
    </row>
    <row r="215" spans="1:4" s="10" customFormat="1" ht="14.25" x14ac:dyDescent="0.2">
      <c r="A215" s="32" t="s">
        <v>129</v>
      </c>
      <c r="B215" s="32">
        <v>425</v>
      </c>
      <c r="D215"/>
    </row>
    <row r="216" spans="1:4" s="10" customFormat="1" ht="14.25" x14ac:dyDescent="0.2">
      <c r="A216" s="32" t="s">
        <v>130</v>
      </c>
      <c r="B216" s="32">
        <v>2</v>
      </c>
      <c r="D216"/>
    </row>
    <row r="217" spans="1:4" s="10" customFormat="1" ht="14.25" x14ac:dyDescent="0.2">
      <c r="A217" s="13" t="s">
        <v>177</v>
      </c>
      <c r="B217" s="13">
        <v>10</v>
      </c>
      <c r="D217"/>
    </row>
    <row r="218" spans="1:4" s="10" customFormat="1" ht="14.25" x14ac:dyDescent="0.2">
      <c r="A218" s="13" t="s">
        <v>178</v>
      </c>
      <c r="B218" s="13">
        <v>1</v>
      </c>
      <c r="D218"/>
    </row>
    <row r="219" spans="1:4" s="10" customFormat="1" ht="14.25" x14ac:dyDescent="0.2">
      <c r="A219" s="32" t="s">
        <v>179</v>
      </c>
      <c r="B219" s="32">
        <v>4</v>
      </c>
      <c r="D219"/>
    </row>
    <row r="220" spans="1:4" s="10" customFormat="1" ht="14.25" x14ac:dyDescent="0.2">
      <c r="A220" s="13" t="s">
        <v>180</v>
      </c>
      <c r="B220" s="13">
        <v>4</v>
      </c>
      <c r="D220"/>
    </row>
    <row r="221" spans="1:4" s="10" customFormat="1" ht="14.25" x14ac:dyDescent="0.2">
      <c r="A221" s="32" t="s">
        <v>187</v>
      </c>
      <c r="B221" s="32">
        <v>8</v>
      </c>
      <c r="D221"/>
    </row>
    <row r="222" spans="1:4" s="10" customFormat="1" ht="14.25" x14ac:dyDescent="0.2">
      <c r="A222" s="13" t="s">
        <v>188</v>
      </c>
      <c r="B222" s="13">
        <v>105</v>
      </c>
      <c r="D222"/>
    </row>
    <row r="223" spans="1:4" s="10" customFormat="1" ht="14.25" x14ac:dyDescent="0.2">
      <c r="A223" s="32" t="s">
        <v>189</v>
      </c>
      <c r="B223" s="32">
        <v>6</v>
      </c>
      <c r="D223"/>
    </row>
    <row r="224" spans="1:4" s="10" customFormat="1" ht="14.25" x14ac:dyDescent="0.2">
      <c r="A224" s="13" t="s">
        <v>190</v>
      </c>
      <c r="B224" s="13">
        <v>13</v>
      </c>
      <c r="D224"/>
    </row>
    <row r="225" spans="1:4" s="10" customFormat="1" ht="14.25" x14ac:dyDescent="0.2">
      <c r="A225" s="13" t="s">
        <v>191</v>
      </c>
      <c r="B225" s="13">
        <v>10</v>
      </c>
      <c r="D225"/>
    </row>
    <row r="226" spans="1:4" s="10" customFormat="1" ht="14.25" x14ac:dyDescent="0.2">
      <c r="A226" s="32" t="s">
        <v>192</v>
      </c>
      <c r="B226" s="32">
        <v>99</v>
      </c>
      <c r="D226"/>
    </row>
    <row r="227" spans="1:4" s="10" customFormat="1" ht="14.25" x14ac:dyDescent="0.2">
      <c r="A227" s="32" t="s">
        <v>194</v>
      </c>
      <c r="B227" s="32">
        <v>3</v>
      </c>
      <c r="D227"/>
    </row>
    <row r="228" spans="1:4" s="10" customFormat="1" ht="14.25" x14ac:dyDescent="0.2">
      <c r="A228" s="32" t="s">
        <v>195</v>
      </c>
      <c r="B228" s="32">
        <v>1</v>
      </c>
      <c r="D228"/>
    </row>
    <row r="229" spans="1:4" s="10" customFormat="1" ht="14.25" x14ac:dyDescent="0.2">
      <c r="A229" s="13" t="s">
        <v>196</v>
      </c>
      <c r="B229" s="13">
        <v>3</v>
      </c>
      <c r="D229"/>
    </row>
    <row r="230" spans="1:4" s="10" customFormat="1" ht="14.25" x14ac:dyDescent="0.2">
      <c r="A230" s="13" t="s">
        <v>197</v>
      </c>
      <c r="B230" s="13">
        <v>1</v>
      </c>
      <c r="D230"/>
    </row>
    <row r="231" spans="1:4" s="10" customFormat="1" ht="14.25" x14ac:dyDescent="0.2">
      <c r="A231" s="13" t="s">
        <v>198</v>
      </c>
      <c r="B231" s="13">
        <v>28</v>
      </c>
      <c r="D231"/>
    </row>
    <row r="232" spans="1:4" s="10" customFormat="1" ht="14.25" x14ac:dyDescent="0.2">
      <c r="A232" s="13" t="s">
        <v>199</v>
      </c>
      <c r="B232" s="13">
        <v>156</v>
      </c>
      <c r="D232"/>
    </row>
    <row r="233" spans="1:4" s="10" customFormat="1" ht="14.25" x14ac:dyDescent="0.2">
      <c r="A233" s="13" t="s">
        <v>200</v>
      </c>
      <c r="B233" s="13">
        <v>7</v>
      </c>
      <c r="D233"/>
    </row>
    <row r="234" spans="1:4" s="10" customFormat="1" ht="14.25" x14ac:dyDescent="0.2">
      <c r="A234" s="1"/>
      <c r="B234" s="1"/>
      <c r="D234"/>
    </row>
    <row r="235" spans="1:4" s="10" customFormat="1" ht="14.25" x14ac:dyDescent="0.2">
      <c r="A235" s="7" t="s">
        <v>218</v>
      </c>
      <c r="B235" s="29">
        <f>SUM(B236:B241)</f>
        <v>209</v>
      </c>
      <c r="D235"/>
    </row>
    <row r="236" spans="1:4" s="10" customFormat="1" ht="14.25" x14ac:dyDescent="0.2">
      <c r="A236" s="13" t="s">
        <v>201</v>
      </c>
      <c r="B236" s="13">
        <v>76</v>
      </c>
      <c r="D236"/>
    </row>
    <row r="237" spans="1:4" s="10" customFormat="1" ht="14.25" x14ac:dyDescent="0.2">
      <c r="A237" s="13" t="s">
        <v>202</v>
      </c>
      <c r="B237" s="13">
        <v>2</v>
      </c>
      <c r="D237"/>
    </row>
    <row r="238" spans="1:4" s="10" customFormat="1" ht="14.25" x14ac:dyDescent="0.2">
      <c r="A238" s="13" t="s">
        <v>203</v>
      </c>
      <c r="B238" s="13">
        <v>16</v>
      </c>
      <c r="D238"/>
    </row>
    <row r="239" spans="1:4" s="10" customFormat="1" ht="14.25" x14ac:dyDescent="0.2">
      <c r="A239" s="13" t="s">
        <v>204</v>
      </c>
      <c r="B239" s="13">
        <v>93</v>
      </c>
      <c r="D239"/>
    </row>
    <row r="240" spans="1:4" s="10" customFormat="1" ht="14.25" x14ac:dyDescent="0.2">
      <c r="A240" s="13" t="s">
        <v>205</v>
      </c>
      <c r="B240" s="13">
        <v>19</v>
      </c>
      <c r="D240"/>
    </row>
    <row r="241" spans="1:4" s="10" customFormat="1" ht="14.25" x14ac:dyDescent="0.2">
      <c r="A241" s="32" t="s">
        <v>206</v>
      </c>
      <c r="B241" s="32">
        <v>3</v>
      </c>
      <c r="D241"/>
    </row>
    <row r="242" spans="1:4" s="10" customFormat="1" x14ac:dyDescent="0.2">
      <c r="D242"/>
    </row>
    <row r="243" spans="1:4" s="10" customFormat="1" x14ac:dyDescent="0.2">
      <c r="D243"/>
    </row>
    <row r="244" spans="1:4" s="10" customFormat="1" x14ac:dyDescent="0.2">
      <c r="D244"/>
    </row>
  </sheetData>
  <pageMargins left="0.75" right="0.75" top="1" bottom="1" header="0.5" footer="0.5"/>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4FD2E9-F38E-4C5B-86CF-9F5117B834CB}">
  <dimension ref="A1:G218"/>
  <sheetViews>
    <sheetView zoomScale="90" zoomScaleNormal="90" workbookViewId="0">
      <pane ySplit="1" topLeftCell="A4" activePane="bottomLeft" state="frozen"/>
      <selection pane="bottomLeft" activeCell="C145" sqref="C145"/>
    </sheetView>
  </sheetViews>
  <sheetFormatPr defaultRowHeight="12.75" x14ac:dyDescent="0.2"/>
  <cols>
    <col min="1" max="1" width="103.140625" bestFit="1" customWidth="1"/>
    <col min="2" max="2" width="22.140625" customWidth="1"/>
    <col min="3" max="3" width="93.28515625" customWidth="1"/>
    <col min="6" max="6" width="62.140625" bestFit="1" customWidth="1"/>
  </cols>
  <sheetData>
    <row r="1" spans="1:7" s="5" customFormat="1" ht="15" x14ac:dyDescent="0.25">
      <c r="A1" s="3" t="s">
        <v>210</v>
      </c>
      <c r="B1" s="4" t="s">
        <v>209</v>
      </c>
    </row>
    <row r="2" spans="1:7" s="48" customFormat="1" ht="14.25" x14ac:dyDescent="0.2">
      <c r="A2" s="6" t="s">
        <v>250</v>
      </c>
      <c r="B2" s="23">
        <f>SUM(B3:B34)</f>
        <v>151</v>
      </c>
    </row>
    <row r="3" spans="1:7" ht="14.25" x14ac:dyDescent="0.2">
      <c r="A3" s="2" t="s">
        <v>251</v>
      </c>
      <c r="B3" s="2">
        <v>30</v>
      </c>
    </row>
    <row r="4" spans="1:7" ht="14.25" x14ac:dyDescent="0.2">
      <c r="A4" s="2" t="s">
        <v>406</v>
      </c>
      <c r="B4" s="2">
        <v>28</v>
      </c>
    </row>
    <row r="5" spans="1:7" ht="14.25" x14ac:dyDescent="0.2">
      <c r="A5" s="2" t="s">
        <v>252</v>
      </c>
      <c r="B5" s="2">
        <v>14</v>
      </c>
    </row>
    <row r="6" spans="1:7" ht="14.25" x14ac:dyDescent="0.2">
      <c r="A6" s="2" t="s">
        <v>407</v>
      </c>
      <c r="B6" s="2">
        <v>13</v>
      </c>
    </row>
    <row r="7" spans="1:7" ht="14.25" x14ac:dyDescent="0.2">
      <c r="A7" s="2" t="s">
        <v>253</v>
      </c>
      <c r="B7" s="2">
        <v>9</v>
      </c>
    </row>
    <row r="8" spans="1:7" ht="14.25" x14ac:dyDescent="0.2">
      <c r="A8" s="2" t="s">
        <v>254</v>
      </c>
      <c r="B8" s="2">
        <v>6</v>
      </c>
    </row>
    <row r="9" spans="1:7" ht="14.25" x14ac:dyDescent="0.2">
      <c r="A9" s="2" t="s">
        <v>255</v>
      </c>
      <c r="B9" s="2">
        <v>6</v>
      </c>
    </row>
    <row r="10" spans="1:7" ht="14.25" x14ac:dyDescent="0.2">
      <c r="A10" s="2" t="s">
        <v>408</v>
      </c>
      <c r="B10" s="2">
        <v>5</v>
      </c>
    </row>
    <row r="11" spans="1:7" ht="14.25" x14ac:dyDescent="0.2">
      <c r="A11" s="2" t="s">
        <v>256</v>
      </c>
      <c r="B11" s="2">
        <v>5</v>
      </c>
    </row>
    <row r="12" spans="1:7" s="10" customFormat="1" ht="14.25" x14ac:dyDescent="0.2">
      <c r="A12" s="2" t="s">
        <v>257</v>
      </c>
      <c r="B12" s="2">
        <v>3</v>
      </c>
      <c r="C12"/>
      <c r="D12"/>
      <c r="E12"/>
      <c r="F12"/>
      <c r="G12"/>
    </row>
    <row r="13" spans="1:7" s="10" customFormat="1" ht="14.25" x14ac:dyDescent="0.2">
      <c r="A13" s="2" t="s">
        <v>377</v>
      </c>
      <c r="B13" s="2">
        <v>3</v>
      </c>
      <c r="C13"/>
      <c r="D13"/>
      <c r="E13"/>
      <c r="F13"/>
      <c r="G13"/>
    </row>
    <row r="14" spans="1:7" s="10" customFormat="1" ht="14.25" x14ac:dyDescent="0.2">
      <c r="A14" s="2" t="s">
        <v>258</v>
      </c>
      <c r="B14" s="2">
        <v>3</v>
      </c>
      <c r="C14"/>
      <c r="D14"/>
      <c r="E14"/>
      <c r="F14"/>
      <c r="G14"/>
    </row>
    <row r="15" spans="1:7" s="10" customFormat="1" ht="14.25" x14ac:dyDescent="0.2">
      <c r="A15" s="2" t="s">
        <v>378</v>
      </c>
      <c r="B15" s="2">
        <v>2</v>
      </c>
      <c r="C15"/>
      <c r="D15"/>
      <c r="E15"/>
      <c r="F15"/>
      <c r="G15"/>
    </row>
    <row r="16" spans="1:7" s="10" customFormat="1" ht="14.25" x14ac:dyDescent="0.2">
      <c r="A16" s="2" t="s">
        <v>398</v>
      </c>
      <c r="B16" s="2">
        <v>2</v>
      </c>
      <c r="C16"/>
      <c r="D16"/>
      <c r="E16"/>
      <c r="F16"/>
      <c r="G16"/>
    </row>
    <row r="17" spans="1:7" s="10" customFormat="1" ht="14.25" x14ac:dyDescent="0.2">
      <c r="A17" s="2" t="s">
        <v>399</v>
      </c>
      <c r="B17" s="2">
        <v>2</v>
      </c>
      <c r="C17"/>
      <c r="D17"/>
      <c r="E17"/>
      <c r="F17"/>
      <c r="G17"/>
    </row>
    <row r="18" spans="1:7" s="10" customFormat="1" ht="14.25" x14ac:dyDescent="0.2">
      <c r="A18" s="2" t="s">
        <v>259</v>
      </c>
      <c r="B18" s="2">
        <v>2</v>
      </c>
      <c r="C18"/>
      <c r="D18"/>
      <c r="E18"/>
      <c r="F18"/>
      <c r="G18"/>
    </row>
    <row r="19" spans="1:7" s="10" customFormat="1" ht="14.25" x14ac:dyDescent="0.2">
      <c r="A19" s="2" t="s">
        <v>260</v>
      </c>
      <c r="B19" s="2">
        <v>2</v>
      </c>
      <c r="C19"/>
      <c r="D19"/>
      <c r="E19"/>
      <c r="F19"/>
      <c r="G19"/>
    </row>
    <row r="20" spans="1:7" s="10" customFormat="1" ht="14.25" x14ac:dyDescent="0.2">
      <c r="A20" s="2" t="s">
        <v>261</v>
      </c>
      <c r="B20" s="2">
        <v>2</v>
      </c>
      <c r="C20"/>
      <c r="D20"/>
      <c r="E20"/>
      <c r="F20"/>
      <c r="G20"/>
    </row>
    <row r="21" spans="1:7" s="10" customFormat="1" ht="14.25" x14ac:dyDescent="0.2">
      <c r="A21" s="2" t="s">
        <v>262</v>
      </c>
      <c r="B21" s="2">
        <v>1</v>
      </c>
      <c r="C21"/>
      <c r="D21"/>
      <c r="E21"/>
      <c r="F21"/>
      <c r="G21"/>
    </row>
    <row r="22" spans="1:7" s="10" customFormat="1" ht="14.25" x14ac:dyDescent="0.2">
      <c r="A22" s="2" t="s">
        <v>400</v>
      </c>
      <c r="B22" s="2">
        <v>1</v>
      </c>
      <c r="C22"/>
      <c r="D22"/>
      <c r="E22"/>
      <c r="F22"/>
      <c r="G22"/>
    </row>
    <row r="23" spans="1:7" s="10" customFormat="1" ht="14.25" x14ac:dyDescent="0.2">
      <c r="A23" s="2" t="s">
        <v>263</v>
      </c>
      <c r="B23" s="2">
        <v>1</v>
      </c>
      <c r="C23"/>
      <c r="D23"/>
      <c r="E23"/>
      <c r="F23"/>
      <c r="G23"/>
    </row>
    <row r="24" spans="1:7" s="10" customFormat="1" ht="14.25" x14ac:dyDescent="0.2">
      <c r="A24" s="2" t="s">
        <v>264</v>
      </c>
      <c r="B24" s="2">
        <v>1</v>
      </c>
      <c r="C24"/>
      <c r="D24"/>
      <c r="E24"/>
      <c r="F24"/>
      <c r="G24"/>
    </row>
    <row r="25" spans="1:7" s="10" customFormat="1" ht="14.25" x14ac:dyDescent="0.2">
      <c r="A25" s="2" t="s">
        <v>395</v>
      </c>
      <c r="B25" s="2">
        <v>1</v>
      </c>
      <c r="C25"/>
      <c r="D25"/>
      <c r="E25"/>
      <c r="F25"/>
      <c r="G25"/>
    </row>
    <row r="26" spans="1:7" s="10" customFormat="1" ht="14.25" x14ac:dyDescent="0.2">
      <c r="A26" s="2" t="s">
        <v>265</v>
      </c>
      <c r="B26" s="2">
        <v>1</v>
      </c>
      <c r="C26"/>
      <c r="D26"/>
      <c r="E26"/>
      <c r="F26"/>
      <c r="G26"/>
    </row>
    <row r="27" spans="1:7" s="10" customFormat="1" ht="14.25" x14ac:dyDescent="0.2">
      <c r="A27" s="2" t="s">
        <v>266</v>
      </c>
      <c r="B27" s="2">
        <v>1</v>
      </c>
      <c r="C27"/>
      <c r="D27"/>
      <c r="E27"/>
      <c r="F27"/>
      <c r="G27"/>
    </row>
    <row r="28" spans="1:7" ht="14.25" x14ac:dyDescent="0.2">
      <c r="A28" s="2" t="s">
        <v>267</v>
      </c>
      <c r="B28" s="2">
        <v>1</v>
      </c>
    </row>
    <row r="29" spans="1:7" ht="14.25" x14ac:dyDescent="0.2">
      <c r="A29" s="2" t="s">
        <v>380</v>
      </c>
      <c r="B29" s="2">
        <v>1</v>
      </c>
    </row>
    <row r="30" spans="1:7" ht="14.25" x14ac:dyDescent="0.2">
      <c r="A30" s="2" t="s">
        <v>268</v>
      </c>
      <c r="B30" s="2">
        <v>1</v>
      </c>
    </row>
    <row r="31" spans="1:7" ht="14.25" x14ac:dyDescent="0.2">
      <c r="A31" s="2" t="s">
        <v>269</v>
      </c>
      <c r="B31" s="2">
        <v>1</v>
      </c>
    </row>
    <row r="32" spans="1:7" ht="14.25" x14ac:dyDescent="0.2">
      <c r="A32" s="2" t="s">
        <v>270</v>
      </c>
      <c r="B32" s="2">
        <v>1</v>
      </c>
    </row>
    <row r="33" spans="1:2" ht="14.25" x14ac:dyDescent="0.2">
      <c r="A33" s="2" t="s">
        <v>379</v>
      </c>
      <c r="B33" s="2">
        <v>1</v>
      </c>
    </row>
    <row r="34" spans="1:2" ht="14.25" x14ac:dyDescent="0.2">
      <c r="A34" s="2" t="s">
        <v>271</v>
      </c>
      <c r="B34" s="2">
        <v>1</v>
      </c>
    </row>
    <row r="35" spans="1:2" ht="14.25" x14ac:dyDescent="0.2">
      <c r="A35" s="6"/>
      <c r="B35" s="23"/>
    </row>
    <row r="36" spans="1:2" ht="14.25" x14ac:dyDescent="0.2">
      <c r="A36" s="8" t="s">
        <v>272</v>
      </c>
      <c r="B36" s="22">
        <f>SUM(B37:B51)</f>
        <v>82</v>
      </c>
    </row>
    <row r="37" spans="1:2" ht="14.25" x14ac:dyDescent="0.2">
      <c r="A37" s="9" t="s">
        <v>273</v>
      </c>
      <c r="B37" s="9">
        <v>28</v>
      </c>
    </row>
    <row r="38" spans="1:2" ht="14.25" x14ac:dyDescent="0.2">
      <c r="A38" s="9" t="s">
        <v>274</v>
      </c>
      <c r="B38" s="9">
        <v>14</v>
      </c>
    </row>
    <row r="39" spans="1:2" ht="14.25" x14ac:dyDescent="0.2">
      <c r="A39" s="9" t="s">
        <v>275</v>
      </c>
      <c r="B39" s="9">
        <v>13</v>
      </c>
    </row>
    <row r="40" spans="1:2" ht="14.25" x14ac:dyDescent="0.2">
      <c r="A40" s="9" t="s">
        <v>276</v>
      </c>
      <c r="B40" s="9">
        <v>7</v>
      </c>
    </row>
    <row r="41" spans="1:2" ht="14.25" x14ac:dyDescent="0.2">
      <c r="A41" s="9" t="s">
        <v>277</v>
      </c>
      <c r="B41" s="9">
        <v>5</v>
      </c>
    </row>
    <row r="42" spans="1:2" ht="14.25" x14ac:dyDescent="0.2">
      <c r="A42" s="9" t="s">
        <v>278</v>
      </c>
      <c r="B42" s="9">
        <v>4</v>
      </c>
    </row>
    <row r="43" spans="1:2" ht="14.25" x14ac:dyDescent="0.2">
      <c r="A43" s="9" t="s">
        <v>279</v>
      </c>
      <c r="B43" s="9">
        <v>2</v>
      </c>
    </row>
    <row r="44" spans="1:2" ht="14.25" x14ac:dyDescent="0.2">
      <c r="A44" s="9" t="s">
        <v>280</v>
      </c>
      <c r="B44" s="9">
        <v>2</v>
      </c>
    </row>
    <row r="45" spans="1:2" ht="14.25" x14ac:dyDescent="0.2">
      <c r="A45" s="9" t="s">
        <v>281</v>
      </c>
      <c r="B45" s="9">
        <v>1</v>
      </c>
    </row>
    <row r="46" spans="1:2" ht="14.25" x14ac:dyDescent="0.2">
      <c r="A46" s="9" t="s">
        <v>282</v>
      </c>
      <c r="B46" s="9">
        <v>1</v>
      </c>
    </row>
    <row r="47" spans="1:2" ht="14.25" x14ac:dyDescent="0.2">
      <c r="A47" s="9" t="s">
        <v>283</v>
      </c>
      <c r="B47" s="9">
        <v>1</v>
      </c>
    </row>
    <row r="48" spans="1:2" ht="14.25" x14ac:dyDescent="0.2">
      <c r="A48" s="9" t="s">
        <v>284</v>
      </c>
      <c r="B48" s="9">
        <v>1</v>
      </c>
    </row>
    <row r="49" spans="1:2" ht="14.25" x14ac:dyDescent="0.2">
      <c r="A49" s="9" t="s">
        <v>285</v>
      </c>
      <c r="B49" s="9">
        <v>1</v>
      </c>
    </row>
    <row r="50" spans="1:2" ht="14.25" x14ac:dyDescent="0.2">
      <c r="A50" s="9" t="s">
        <v>286</v>
      </c>
      <c r="B50" s="9">
        <v>1</v>
      </c>
    </row>
    <row r="51" spans="1:2" ht="14.25" x14ac:dyDescent="0.2">
      <c r="A51" s="9" t="s">
        <v>287</v>
      </c>
      <c r="B51" s="9">
        <v>1</v>
      </c>
    </row>
    <row r="52" spans="1:2" x14ac:dyDescent="0.2">
      <c r="A52" s="37"/>
      <c r="B52" s="37"/>
    </row>
    <row r="53" spans="1:2" ht="14.25" x14ac:dyDescent="0.2">
      <c r="A53" s="81" t="s">
        <v>288</v>
      </c>
      <c r="B53" s="82">
        <f>SUM(B54:B58)</f>
        <v>18</v>
      </c>
    </row>
    <row r="54" spans="1:2" ht="14.25" x14ac:dyDescent="0.2">
      <c r="A54" s="42" t="s">
        <v>289</v>
      </c>
      <c r="B54" s="42">
        <v>13</v>
      </c>
    </row>
    <row r="55" spans="1:2" ht="14.25" x14ac:dyDescent="0.2">
      <c r="A55" s="42" t="s">
        <v>290</v>
      </c>
      <c r="B55" s="42">
        <v>2</v>
      </c>
    </row>
    <row r="56" spans="1:2" ht="14.25" x14ac:dyDescent="0.2">
      <c r="A56" s="42" t="s">
        <v>291</v>
      </c>
      <c r="B56" s="42">
        <v>1</v>
      </c>
    </row>
    <row r="57" spans="1:2" ht="14.25" x14ac:dyDescent="0.2">
      <c r="A57" s="42" t="s">
        <v>292</v>
      </c>
      <c r="B57" s="42">
        <v>1</v>
      </c>
    </row>
    <row r="58" spans="1:2" ht="14.25" x14ac:dyDescent="0.2">
      <c r="A58" s="42" t="s">
        <v>293</v>
      </c>
      <c r="B58" s="42">
        <v>1</v>
      </c>
    </row>
    <row r="59" spans="1:2" x14ac:dyDescent="0.2">
      <c r="A59" s="83"/>
      <c r="B59" s="83"/>
    </row>
    <row r="60" spans="1:2" ht="14.25" x14ac:dyDescent="0.2">
      <c r="A60" s="14" t="s">
        <v>294</v>
      </c>
      <c r="B60" s="20">
        <f>SUM(B61:B87)</f>
        <v>1534</v>
      </c>
    </row>
    <row r="61" spans="1:2" ht="14.25" x14ac:dyDescent="0.2">
      <c r="A61" s="15" t="s">
        <v>295</v>
      </c>
      <c r="B61" s="15">
        <v>399</v>
      </c>
    </row>
    <row r="62" spans="1:2" ht="14.25" x14ac:dyDescent="0.2">
      <c r="A62" s="15" t="s">
        <v>296</v>
      </c>
      <c r="B62" s="15">
        <v>251</v>
      </c>
    </row>
    <row r="63" spans="1:2" ht="14.25" x14ac:dyDescent="0.2">
      <c r="A63" s="15" t="s">
        <v>297</v>
      </c>
      <c r="B63" s="15">
        <v>177</v>
      </c>
    </row>
    <row r="64" spans="1:2" ht="14.25" x14ac:dyDescent="0.2">
      <c r="A64" s="15" t="s">
        <v>298</v>
      </c>
      <c r="B64" s="15">
        <v>122</v>
      </c>
    </row>
    <row r="65" spans="1:2" ht="14.25" x14ac:dyDescent="0.2">
      <c r="A65" s="15" t="s">
        <v>299</v>
      </c>
      <c r="B65" s="15">
        <v>109</v>
      </c>
    </row>
    <row r="66" spans="1:2" ht="14.25" x14ac:dyDescent="0.2">
      <c r="A66" s="15" t="s">
        <v>300</v>
      </c>
      <c r="B66" s="15">
        <v>93</v>
      </c>
    </row>
    <row r="67" spans="1:2" ht="14.25" x14ac:dyDescent="0.2">
      <c r="A67" s="15" t="s">
        <v>301</v>
      </c>
      <c r="B67" s="15">
        <v>72</v>
      </c>
    </row>
    <row r="68" spans="1:2" ht="14.25" x14ac:dyDescent="0.2">
      <c r="A68" s="15" t="s">
        <v>302</v>
      </c>
      <c r="B68" s="15">
        <v>60</v>
      </c>
    </row>
    <row r="69" spans="1:2" ht="14.25" x14ac:dyDescent="0.2">
      <c r="A69" s="15" t="s">
        <v>303</v>
      </c>
      <c r="B69" s="15">
        <v>51</v>
      </c>
    </row>
    <row r="70" spans="1:2" ht="14.25" x14ac:dyDescent="0.2">
      <c r="A70" s="15" t="s">
        <v>304</v>
      </c>
      <c r="B70" s="15">
        <v>51</v>
      </c>
    </row>
    <row r="71" spans="1:2" ht="14.25" x14ac:dyDescent="0.2">
      <c r="A71" s="15" t="s">
        <v>305</v>
      </c>
      <c r="B71" s="15">
        <v>39</v>
      </c>
    </row>
    <row r="72" spans="1:2" ht="14.25" x14ac:dyDescent="0.2">
      <c r="A72" s="15" t="s">
        <v>306</v>
      </c>
      <c r="B72" s="15">
        <v>34</v>
      </c>
    </row>
    <row r="73" spans="1:2" ht="14.25" x14ac:dyDescent="0.2">
      <c r="A73" s="15" t="s">
        <v>307</v>
      </c>
      <c r="B73" s="15">
        <v>23</v>
      </c>
    </row>
    <row r="74" spans="1:2" ht="14.25" x14ac:dyDescent="0.2">
      <c r="A74" s="15" t="s">
        <v>308</v>
      </c>
      <c r="B74" s="15">
        <v>13</v>
      </c>
    </row>
    <row r="75" spans="1:2" ht="14.25" x14ac:dyDescent="0.2">
      <c r="A75" s="15" t="s">
        <v>309</v>
      </c>
      <c r="B75" s="15">
        <v>8</v>
      </c>
    </row>
    <row r="76" spans="1:2" ht="14.25" x14ac:dyDescent="0.2">
      <c r="A76" s="15" t="s">
        <v>310</v>
      </c>
      <c r="B76" s="15">
        <v>6</v>
      </c>
    </row>
    <row r="77" spans="1:2" ht="14.25" x14ac:dyDescent="0.2">
      <c r="A77" s="15" t="s">
        <v>311</v>
      </c>
      <c r="B77" s="15">
        <v>6</v>
      </c>
    </row>
    <row r="78" spans="1:2" ht="14.25" x14ac:dyDescent="0.2">
      <c r="A78" s="15" t="s">
        <v>312</v>
      </c>
      <c r="B78" s="15">
        <v>4</v>
      </c>
    </row>
    <row r="79" spans="1:2" ht="14.25" x14ac:dyDescent="0.2">
      <c r="A79" s="15" t="s">
        <v>313</v>
      </c>
      <c r="B79" s="15">
        <v>4</v>
      </c>
    </row>
    <row r="80" spans="1:2" ht="14.25" x14ac:dyDescent="0.2">
      <c r="A80" s="15" t="s">
        <v>314</v>
      </c>
      <c r="B80" s="15">
        <v>3</v>
      </c>
    </row>
    <row r="81" spans="1:2" ht="14.25" x14ac:dyDescent="0.2">
      <c r="A81" s="15" t="s">
        <v>315</v>
      </c>
      <c r="B81" s="15">
        <v>2</v>
      </c>
    </row>
    <row r="82" spans="1:2" ht="14.25" x14ac:dyDescent="0.2">
      <c r="A82" s="15" t="s">
        <v>316</v>
      </c>
      <c r="B82" s="15">
        <v>2</v>
      </c>
    </row>
    <row r="83" spans="1:2" ht="14.25" x14ac:dyDescent="0.2">
      <c r="A83" s="15" t="s">
        <v>317</v>
      </c>
      <c r="B83" s="15">
        <v>1</v>
      </c>
    </row>
    <row r="84" spans="1:2" ht="14.25" x14ac:dyDescent="0.2">
      <c r="A84" s="15" t="s">
        <v>318</v>
      </c>
      <c r="B84" s="15">
        <v>1</v>
      </c>
    </row>
    <row r="85" spans="1:2" ht="14.25" x14ac:dyDescent="0.2">
      <c r="A85" s="15" t="s">
        <v>319</v>
      </c>
      <c r="B85" s="15">
        <v>1</v>
      </c>
    </row>
    <row r="86" spans="1:2" ht="14.25" x14ac:dyDescent="0.2">
      <c r="A86" s="15" t="s">
        <v>320</v>
      </c>
      <c r="B86" s="15">
        <v>1</v>
      </c>
    </row>
    <row r="87" spans="1:2" ht="14.25" x14ac:dyDescent="0.2">
      <c r="A87" s="15" t="s">
        <v>321</v>
      </c>
      <c r="B87" s="15">
        <v>1</v>
      </c>
    </row>
    <row r="88" spans="1:2" x14ac:dyDescent="0.2">
      <c r="A88" s="39"/>
      <c r="B88" s="39"/>
    </row>
    <row r="89" spans="1:2" ht="14.25" x14ac:dyDescent="0.2">
      <c r="A89" s="18" t="s">
        <v>322</v>
      </c>
      <c r="B89" s="19">
        <f>SUM(B90:B102)</f>
        <v>146</v>
      </c>
    </row>
    <row r="90" spans="1:2" ht="14.25" x14ac:dyDescent="0.2">
      <c r="A90" s="17" t="s">
        <v>323</v>
      </c>
      <c r="B90" s="17">
        <v>35</v>
      </c>
    </row>
    <row r="91" spans="1:2" ht="14.25" x14ac:dyDescent="0.2">
      <c r="A91" s="17" t="s">
        <v>324</v>
      </c>
      <c r="B91" s="17">
        <v>31</v>
      </c>
    </row>
    <row r="92" spans="1:2" ht="14.25" x14ac:dyDescent="0.2">
      <c r="A92" s="17" t="s">
        <v>325</v>
      </c>
      <c r="B92" s="17">
        <v>30</v>
      </c>
    </row>
    <row r="93" spans="1:2" ht="14.25" x14ac:dyDescent="0.2">
      <c r="A93" s="17" t="s">
        <v>326</v>
      </c>
      <c r="B93" s="17">
        <v>13</v>
      </c>
    </row>
    <row r="94" spans="1:2" ht="14.25" x14ac:dyDescent="0.2">
      <c r="A94" s="17" t="s">
        <v>327</v>
      </c>
      <c r="B94" s="17">
        <v>6</v>
      </c>
    </row>
    <row r="95" spans="1:2" ht="14.25" x14ac:dyDescent="0.2">
      <c r="A95" s="17" t="s">
        <v>328</v>
      </c>
      <c r="B95" s="17">
        <v>6</v>
      </c>
    </row>
    <row r="96" spans="1:2" ht="14.25" x14ac:dyDescent="0.2">
      <c r="A96" s="17" t="s">
        <v>329</v>
      </c>
      <c r="B96" s="17">
        <v>6</v>
      </c>
    </row>
    <row r="97" spans="1:2" ht="14.25" x14ac:dyDescent="0.2">
      <c r="A97" s="17" t="s">
        <v>330</v>
      </c>
      <c r="B97" s="17">
        <v>6</v>
      </c>
    </row>
    <row r="98" spans="1:2" ht="14.25" x14ac:dyDescent="0.2">
      <c r="A98" s="17" t="s">
        <v>331</v>
      </c>
      <c r="B98" s="17">
        <v>5</v>
      </c>
    </row>
    <row r="99" spans="1:2" ht="14.25" x14ac:dyDescent="0.2">
      <c r="A99" s="17" t="s">
        <v>332</v>
      </c>
      <c r="B99" s="17">
        <v>3</v>
      </c>
    </row>
    <row r="100" spans="1:2" ht="14.25" x14ac:dyDescent="0.2">
      <c r="A100" s="17" t="s">
        <v>333</v>
      </c>
      <c r="B100" s="17">
        <v>3</v>
      </c>
    </row>
    <row r="101" spans="1:2" ht="14.25" x14ac:dyDescent="0.2">
      <c r="A101" s="17" t="s">
        <v>334</v>
      </c>
      <c r="B101" s="17">
        <v>1</v>
      </c>
    </row>
    <row r="102" spans="1:2" ht="14.25" x14ac:dyDescent="0.2">
      <c r="A102" s="17" t="s">
        <v>335</v>
      </c>
      <c r="B102" s="17">
        <v>1</v>
      </c>
    </row>
    <row r="103" spans="1:2" ht="14.25" x14ac:dyDescent="0.2">
      <c r="A103" s="17"/>
      <c r="B103" s="17"/>
    </row>
    <row r="104" spans="1:2" ht="14.25" x14ac:dyDescent="0.2">
      <c r="A104" s="45" t="s">
        <v>230</v>
      </c>
      <c r="B104" s="45">
        <f>SUM(B105:B152)</f>
        <v>2597</v>
      </c>
    </row>
    <row r="105" spans="1:2" ht="14.25" x14ac:dyDescent="0.2">
      <c r="A105" s="41" t="s">
        <v>69</v>
      </c>
      <c r="B105" s="41">
        <v>238</v>
      </c>
    </row>
    <row r="106" spans="1:2" ht="14.25" x14ac:dyDescent="0.2">
      <c r="A106" s="40" t="s">
        <v>148</v>
      </c>
      <c r="B106" s="40">
        <v>222</v>
      </c>
    </row>
    <row r="107" spans="1:2" ht="14.25" x14ac:dyDescent="0.2">
      <c r="A107" s="41" t="s">
        <v>68</v>
      </c>
      <c r="B107" s="41">
        <v>210</v>
      </c>
    </row>
    <row r="108" spans="1:2" ht="14.25" x14ac:dyDescent="0.2">
      <c r="A108" s="43" t="s">
        <v>204</v>
      </c>
      <c r="B108" s="43">
        <v>206</v>
      </c>
    </row>
    <row r="109" spans="1:2" ht="14.25" x14ac:dyDescent="0.2">
      <c r="A109" s="43" t="s">
        <v>199</v>
      </c>
      <c r="B109" s="43">
        <v>175</v>
      </c>
    </row>
    <row r="110" spans="1:2" ht="14.25" x14ac:dyDescent="0.2">
      <c r="A110" s="43" t="s">
        <v>186</v>
      </c>
      <c r="B110" s="43">
        <v>159</v>
      </c>
    </row>
    <row r="111" spans="1:2" ht="14.25" x14ac:dyDescent="0.2">
      <c r="A111" s="40" t="s">
        <v>147</v>
      </c>
      <c r="B111" s="40">
        <v>139</v>
      </c>
    </row>
    <row r="112" spans="1:2" ht="14.25" x14ac:dyDescent="0.2">
      <c r="A112" s="40" t="s">
        <v>175</v>
      </c>
      <c r="B112" s="40">
        <v>131</v>
      </c>
    </row>
    <row r="113" spans="1:2" ht="14.25" x14ac:dyDescent="0.2">
      <c r="A113" s="43" t="s">
        <v>158</v>
      </c>
      <c r="B113" s="43">
        <v>119</v>
      </c>
    </row>
    <row r="114" spans="1:2" ht="14.25" x14ac:dyDescent="0.2">
      <c r="A114" s="43" t="s">
        <v>153</v>
      </c>
      <c r="B114" s="43">
        <v>113</v>
      </c>
    </row>
    <row r="115" spans="1:2" ht="14.25" x14ac:dyDescent="0.2">
      <c r="A115" s="41" t="s">
        <v>412</v>
      </c>
      <c r="B115" s="41">
        <v>107</v>
      </c>
    </row>
    <row r="116" spans="1:2" ht="14.25" x14ac:dyDescent="0.2">
      <c r="A116" s="43" t="s">
        <v>188</v>
      </c>
      <c r="B116" s="43">
        <v>105</v>
      </c>
    </row>
    <row r="117" spans="1:2" ht="14.25" x14ac:dyDescent="0.2">
      <c r="A117" s="40" t="s">
        <v>127</v>
      </c>
      <c r="B117" s="40">
        <v>101</v>
      </c>
    </row>
    <row r="118" spans="1:2" ht="14.25" x14ac:dyDescent="0.2">
      <c r="A118" s="43" t="s">
        <v>117</v>
      </c>
      <c r="B118" s="43">
        <v>66</v>
      </c>
    </row>
    <row r="119" spans="1:2" ht="14.25" x14ac:dyDescent="0.2">
      <c r="A119" s="43" t="s">
        <v>181</v>
      </c>
      <c r="B119" s="43">
        <v>63</v>
      </c>
    </row>
    <row r="120" spans="1:2" ht="14.25" x14ac:dyDescent="0.2">
      <c r="A120" s="43" t="s">
        <v>402</v>
      </c>
      <c r="B120" s="43">
        <v>45</v>
      </c>
    </row>
    <row r="121" spans="1:2" ht="14.25" x14ac:dyDescent="0.2">
      <c r="A121" s="41" t="s">
        <v>67</v>
      </c>
      <c r="B121" s="41">
        <v>44</v>
      </c>
    </row>
    <row r="122" spans="1:2" ht="14.25" x14ac:dyDescent="0.2">
      <c r="A122" s="41" t="s">
        <v>72</v>
      </c>
      <c r="B122" s="41">
        <v>39</v>
      </c>
    </row>
    <row r="123" spans="1:2" ht="14.25" x14ac:dyDescent="0.2">
      <c r="A123" s="43" t="s">
        <v>111</v>
      </c>
      <c r="B123" s="43">
        <v>37</v>
      </c>
    </row>
    <row r="124" spans="1:2" ht="14.25" x14ac:dyDescent="0.2">
      <c r="A124" s="41" t="s">
        <v>394</v>
      </c>
      <c r="B124" s="41">
        <v>32</v>
      </c>
    </row>
    <row r="125" spans="1:2" ht="14.25" x14ac:dyDescent="0.2">
      <c r="A125" s="43" t="s">
        <v>198</v>
      </c>
      <c r="B125" s="43">
        <v>29</v>
      </c>
    </row>
    <row r="126" spans="1:2" ht="14.25" x14ac:dyDescent="0.2">
      <c r="A126" s="41" t="s">
        <v>70</v>
      </c>
      <c r="B126" s="41">
        <v>28</v>
      </c>
    </row>
    <row r="127" spans="1:2" ht="14.25" x14ac:dyDescent="0.2">
      <c r="A127" s="1" t="s">
        <v>77</v>
      </c>
      <c r="B127" s="1">
        <v>26</v>
      </c>
    </row>
    <row r="128" spans="1:2" ht="14.25" x14ac:dyDescent="0.2">
      <c r="A128" s="43" t="s">
        <v>413</v>
      </c>
      <c r="B128" s="43">
        <v>19</v>
      </c>
    </row>
    <row r="129" spans="1:2" ht="14.25" x14ac:dyDescent="0.2">
      <c r="A129" s="43" t="s">
        <v>190</v>
      </c>
      <c r="B129" s="43">
        <v>18</v>
      </c>
    </row>
    <row r="130" spans="1:2" ht="14.25" x14ac:dyDescent="0.2">
      <c r="A130" s="43" t="s">
        <v>154</v>
      </c>
      <c r="B130" s="43">
        <v>18</v>
      </c>
    </row>
    <row r="131" spans="1:2" ht="14.25" x14ac:dyDescent="0.2">
      <c r="A131" s="44" t="s">
        <v>122</v>
      </c>
      <c r="B131" s="44">
        <v>16</v>
      </c>
    </row>
    <row r="132" spans="1:2" ht="14.25" x14ac:dyDescent="0.2">
      <c r="A132" s="41" t="s">
        <v>120</v>
      </c>
      <c r="B132" s="41">
        <v>15</v>
      </c>
    </row>
    <row r="133" spans="1:2" ht="14.25" x14ac:dyDescent="0.2">
      <c r="A133" s="1" t="s">
        <v>171</v>
      </c>
      <c r="B133" s="1">
        <v>13</v>
      </c>
    </row>
    <row r="134" spans="1:2" ht="14.25" x14ac:dyDescent="0.2">
      <c r="A134" s="40" t="s">
        <v>414</v>
      </c>
      <c r="B134" s="40">
        <v>11</v>
      </c>
    </row>
    <row r="135" spans="1:2" ht="14.25" x14ac:dyDescent="0.2">
      <c r="A135" s="42" t="s">
        <v>208</v>
      </c>
      <c r="B135" s="42">
        <v>8</v>
      </c>
    </row>
    <row r="136" spans="1:2" ht="14.25" x14ac:dyDescent="0.2">
      <c r="A136" s="43" t="s">
        <v>200</v>
      </c>
      <c r="B136" s="43">
        <v>7</v>
      </c>
    </row>
    <row r="137" spans="1:2" ht="14.25" x14ac:dyDescent="0.2">
      <c r="A137" s="42" t="s">
        <v>415</v>
      </c>
      <c r="B137" s="42">
        <v>6</v>
      </c>
    </row>
    <row r="138" spans="1:2" ht="14.25" x14ac:dyDescent="0.2">
      <c r="A138" s="42" t="s">
        <v>118</v>
      </c>
      <c r="B138" s="42">
        <v>4</v>
      </c>
    </row>
    <row r="139" spans="1:2" ht="14.25" x14ac:dyDescent="0.2">
      <c r="A139" s="43" t="s">
        <v>174</v>
      </c>
      <c r="B139" s="43">
        <v>4</v>
      </c>
    </row>
    <row r="140" spans="1:2" ht="14.25" x14ac:dyDescent="0.2">
      <c r="A140" s="41" t="s">
        <v>75</v>
      </c>
      <c r="B140" s="41">
        <v>3</v>
      </c>
    </row>
    <row r="141" spans="1:2" ht="14.25" x14ac:dyDescent="0.2">
      <c r="A141" s="42" t="s">
        <v>416</v>
      </c>
      <c r="B141" s="42">
        <v>3</v>
      </c>
    </row>
    <row r="142" spans="1:2" ht="14.25" x14ac:dyDescent="0.2">
      <c r="A142" s="42" t="s">
        <v>211</v>
      </c>
      <c r="B142" s="42">
        <v>3</v>
      </c>
    </row>
    <row r="143" spans="1:2" ht="14.25" x14ac:dyDescent="0.2">
      <c r="A143" s="40" t="s">
        <v>176</v>
      </c>
      <c r="B143" s="40">
        <v>2</v>
      </c>
    </row>
    <row r="144" spans="1:2" ht="14.25" x14ac:dyDescent="0.2">
      <c r="A144" s="44" t="s">
        <v>173</v>
      </c>
      <c r="B144" s="44">
        <v>2</v>
      </c>
    </row>
    <row r="145" spans="1:3" ht="14.25" x14ac:dyDescent="0.2">
      <c r="A145" s="41" t="s">
        <v>106</v>
      </c>
      <c r="B145" s="41">
        <v>2</v>
      </c>
    </row>
    <row r="146" spans="1:3" ht="14.25" x14ac:dyDescent="0.2">
      <c r="A146" s="43" t="s">
        <v>207</v>
      </c>
      <c r="B146" s="43">
        <v>2</v>
      </c>
    </row>
    <row r="147" spans="1:3" ht="14.25" x14ac:dyDescent="0.2">
      <c r="A147" s="43" t="s">
        <v>165</v>
      </c>
      <c r="B147" s="43">
        <v>2</v>
      </c>
    </row>
    <row r="148" spans="1:3" ht="14.25" x14ac:dyDescent="0.2">
      <c r="A148" s="41" t="s">
        <v>107</v>
      </c>
      <c r="B148" s="41">
        <v>1</v>
      </c>
      <c r="C148" s="55" t="s">
        <v>341</v>
      </c>
    </row>
    <row r="149" spans="1:3" ht="14.25" x14ac:dyDescent="0.2">
      <c r="A149" s="42" t="s">
        <v>123</v>
      </c>
      <c r="B149" s="42">
        <v>1</v>
      </c>
    </row>
    <row r="150" spans="1:3" ht="14.25" x14ac:dyDescent="0.2">
      <c r="A150" s="42" t="s">
        <v>124</v>
      </c>
      <c r="B150" s="42">
        <v>1</v>
      </c>
    </row>
    <row r="151" spans="1:3" ht="14.25" x14ac:dyDescent="0.2">
      <c r="A151" s="42" t="s">
        <v>151</v>
      </c>
      <c r="B151" s="42">
        <v>1</v>
      </c>
    </row>
    <row r="152" spans="1:3" ht="14.25" x14ac:dyDescent="0.2">
      <c r="A152" s="42" t="s">
        <v>169</v>
      </c>
      <c r="B152" s="42">
        <v>1</v>
      </c>
    </row>
    <row r="153" spans="1:3" ht="14.25" x14ac:dyDescent="0.2">
      <c r="A153" s="1"/>
      <c r="B153" s="1"/>
    </row>
    <row r="154" spans="1:3" ht="14.25" x14ac:dyDescent="0.2">
      <c r="A154" s="45" t="s">
        <v>230</v>
      </c>
      <c r="B154" s="45">
        <f>SUM(B155:B159)</f>
        <v>2558</v>
      </c>
    </row>
    <row r="155" spans="1:3" ht="14.25" x14ac:dyDescent="0.2">
      <c r="A155" s="1" t="s">
        <v>228</v>
      </c>
      <c r="B155" s="47">
        <f>SUM(B108:B110,B113:B114,B116,B118:B120,B123,B125,B128:B130,B136,B139,B146:B147)</f>
        <v>1187</v>
      </c>
    </row>
    <row r="156" spans="1:3" s="10" customFormat="1" ht="14.25" x14ac:dyDescent="0.2">
      <c r="A156" s="1" t="s">
        <v>389</v>
      </c>
      <c r="B156" s="47">
        <f>SUM(B105,B107,B115,B121:B122,B124,B126,B132,B140,B145,B148)</f>
        <v>719</v>
      </c>
    </row>
    <row r="157" spans="1:3" s="10" customFormat="1" ht="14.25" x14ac:dyDescent="0.2">
      <c r="A157" s="1" t="s">
        <v>390</v>
      </c>
      <c r="B157" s="47">
        <f>SUM(B106,B111:B112,B117,B134,B143)</f>
        <v>606</v>
      </c>
    </row>
    <row r="158" spans="1:3" s="10" customFormat="1" ht="14.25" x14ac:dyDescent="0.2">
      <c r="A158" s="1" t="s">
        <v>391</v>
      </c>
      <c r="B158" s="47">
        <f>SUM(B135,B137:B138,B141:B142,B149:B152)</f>
        <v>28</v>
      </c>
    </row>
    <row r="159" spans="1:3" s="10" customFormat="1" ht="14.25" x14ac:dyDescent="0.2">
      <c r="A159" s="1" t="s">
        <v>245</v>
      </c>
      <c r="B159" s="47">
        <f>SUM(B131,B144)</f>
        <v>18</v>
      </c>
    </row>
    <row r="160" spans="1:3" s="10" customFormat="1" x14ac:dyDescent="0.2"/>
    <row r="161" spans="1:2" s="10" customFormat="1" ht="14.25" x14ac:dyDescent="0.2">
      <c r="A161" s="1"/>
    </row>
    <row r="162" spans="1:2" ht="14.25" x14ac:dyDescent="0.2">
      <c r="A162" s="45" t="s">
        <v>231</v>
      </c>
      <c r="B162" s="45">
        <f>SUM(B163:B187)</f>
        <v>2046</v>
      </c>
    </row>
    <row r="163" spans="1:2" ht="14.25" x14ac:dyDescent="0.2">
      <c r="A163" s="42" t="s">
        <v>126</v>
      </c>
      <c r="B163" s="42">
        <v>705</v>
      </c>
    </row>
    <row r="164" spans="1:2" ht="14.25" x14ac:dyDescent="0.2">
      <c r="A164" s="42" t="s">
        <v>129</v>
      </c>
      <c r="B164" s="42">
        <v>427</v>
      </c>
    </row>
    <row r="165" spans="1:2" ht="14.25" x14ac:dyDescent="0.2">
      <c r="A165" s="46" t="s">
        <v>149</v>
      </c>
      <c r="B165" s="46">
        <v>133</v>
      </c>
    </row>
    <row r="166" spans="1:2" ht="14.25" x14ac:dyDescent="0.2">
      <c r="A166" s="43" t="s">
        <v>193</v>
      </c>
      <c r="B166" s="43">
        <v>108</v>
      </c>
    </row>
    <row r="167" spans="1:2" ht="14.25" x14ac:dyDescent="0.2">
      <c r="A167" s="43" t="s">
        <v>192</v>
      </c>
      <c r="B167" s="43">
        <v>100</v>
      </c>
    </row>
    <row r="168" spans="1:2" ht="14.25" x14ac:dyDescent="0.2">
      <c r="A168" s="43" t="s">
        <v>161</v>
      </c>
      <c r="B168" s="43">
        <v>93</v>
      </c>
    </row>
    <row r="169" spans="1:2" ht="14.25" x14ac:dyDescent="0.2">
      <c r="A169" s="43" t="s">
        <v>157</v>
      </c>
      <c r="B169" s="43">
        <v>70</v>
      </c>
    </row>
    <row r="170" spans="1:2" ht="14.25" x14ac:dyDescent="0.2">
      <c r="A170" s="41" t="s">
        <v>74</v>
      </c>
      <c r="B170" s="41">
        <v>65</v>
      </c>
    </row>
    <row r="171" spans="1:2" ht="14.25" x14ac:dyDescent="0.2">
      <c r="A171" s="41" t="s">
        <v>409</v>
      </c>
      <c r="B171" s="41">
        <v>55</v>
      </c>
    </row>
    <row r="172" spans="1:2" ht="14.25" x14ac:dyDescent="0.2">
      <c r="A172" s="43" t="s">
        <v>152</v>
      </c>
      <c r="B172" s="43">
        <v>53</v>
      </c>
    </row>
    <row r="173" spans="1:2" ht="14.25" x14ac:dyDescent="0.2">
      <c r="A173" s="46" t="s">
        <v>150</v>
      </c>
      <c r="B173" s="46">
        <v>50</v>
      </c>
    </row>
    <row r="174" spans="1:2" ht="14.25" x14ac:dyDescent="0.2">
      <c r="A174" s="41" t="s">
        <v>125</v>
      </c>
      <c r="B174" s="41">
        <v>32</v>
      </c>
    </row>
    <row r="175" spans="1:2" ht="14.25" x14ac:dyDescent="0.2">
      <c r="A175" s="43" t="s">
        <v>164</v>
      </c>
      <c r="B175" s="43">
        <v>32</v>
      </c>
    </row>
    <row r="176" spans="1:2" ht="14.25" x14ac:dyDescent="0.2">
      <c r="A176" s="42" t="s">
        <v>128</v>
      </c>
      <c r="B176" s="42">
        <v>29</v>
      </c>
    </row>
    <row r="177" spans="1:2" ht="14.25" x14ac:dyDescent="0.2">
      <c r="A177" s="1" t="s">
        <v>76</v>
      </c>
      <c r="B177" s="1">
        <v>27</v>
      </c>
    </row>
    <row r="178" spans="1:2" ht="14.25" x14ac:dyDescent="0.2">
      <c r="A178" s="43" t="s">
        <v>112</v>
      </c>
      <c r="B178" s="43">
        <v>15</v>
      </c>
    </row>
    <row r="179" spans="1:2" ht="14.25" x14ac:dyDescent="0.2">
      <c r="A179" s="1" t="s">
        <v>170</v>
      </c>
      <c r="B179" s="1">
        <v>11</v>
      </c>
    </row>
    <row r="180" spans="1:2" ht="14.25" x14ac:dyDescent="0.2">
      <c r="A180" s="41" t="s">
        <v>381</v>
      </c>
      <c r="B180" s="41">
        <v>9</v>
      </c>
    </row>
    <row r="181" spans="1:2" ht="14.25" x14ac:dyDescent="0.2">
      <c r="A181" s="43" t="s">
        <v>187</v>
      </c>
      <c r="B181" s="43">
        <v>8</v>
      </c>
    </row>
    <row r="182" spans="1:2" ht="14.25" x14ac:dyDescent="0.2">
      <c r="A182" s="43" t="s">
        <v>189</v>
      </c>
      <c r="B182" s="43">
        <v>6</v>
      </c>
    </row>
    <row r="183" spans="1:2" ht="14.25" x14ac:dyDescent="0.2">
      <c r="A183" s="41" t="s">
        <v>116</v>
      </c>
      <c r="B183" s="41">
        <v>7</v>
      </c>
    </row>
    <row r="184" spans="1:2" ht="14.25" x14ac:dyDescent="0.2">
      <c r="A184" s="43" t="s">
        <v>179</v>
      </c>
      <c r="B184" s="43">
        <v>4</v>
      </c>
    </row>
    <row r="185" spans="1:2" ht="14.25" x14ac:dyDescent="0.2">
      <c r="A185" s="43" t="s">
        <v>194</v>
      </c>
      <c r="B185" s="43">
        <v>3</v>
      </c>
    </row>
    <row r="186" spans="1:2" ht="14.25" x14ac:dyDescent="0.2">
      <c r="A186" s="43" t="s">
        <v>206</v>
      </c>
      <c r="B186" s="43">
        <v>3</v>
      </c>
    </row>
    <row r="187" spans="1:2" ht="14.25" x14ac:dyDescent="0.2">
      <c r="A187" s="41" t="s">
        <v>119</v>
      </c>
      <c r="B187" s="41">
        <v>1</v>
      </c>
    </row>
    <row r="189" spans="1:2" ht="14.25" x14ac:dyDescent="0.2">
      <c r="A189" s="45" t="s">
        <v>231</v>
      </c>
      <c r="B189" s="45">
        <f>SUM(B190:B193)</f>
        <v>2008</v>
      </c>
    </row>
    <row r="190" spans="1:2" ht="14.25" x14ac:dyDescent="0.2">
      <c r="A190" s="1" t="s">
        <v>223</v>
      </c>
      <c r="B190" s="47">
        <f>SUM(B163:B164,B176)</f>
        <v>1161</v>
      </c>
    </row>
    <row r="191" spans="1:2" ht="14.25" x14ac:dyDescent="0.2">
      <c r="A191" s="1" t="s">
        <v>411</v>
      </c>
      <c r="B191" s="47">
        <f>SUM(B166:B169,B172,B175,B178,B181:B182,B184:B186)</f>
        <v>495</v>
      </c>
    </row>
    <row r="192" spans="1:2" ht="14.25" x14ac:dyDescent="0.2">
      <c r="A192" s="1" t="s">
        <v>249</v>
      </c>
      <c r="B192" s="47">
        <f>SUM(B165,B173)</f>
        <v>183</v>
      </c>
    </row>
    <row r="193" spans="1:2" ht="14.25" x14ac:dyDescent="0.2">
      <c r="A193" s="1" t="s">
        <v>410</v>
      </c>
      <c r="B193" s="47">
        <f>SUM(B170,B171,B174,B180,B183,B187)</f>
        <v>169</v>
      </c>
    </row>
    <row r="194" spans="1:2" ht="14.25" x14ac:dyDescent="0.2">
      <c r="A194" s="1"/>
      <c r="B194" s="47"/>
    </row>
    <row r="195" spans="1:2" ht="14.25" x14ac:dyDescent="0.2">
      <c r="A195" s="1"/>
      <c r="B195" s="47"/>
    </row>
    <row r="196" spans="1:2" ht="14.25" x14ac:dyDescent="0.2">
      <c r="A196" s="49"/>
      <c r="B196" s="50"/>
    </row>
    <row r="198" spans="1:2" ht="14.25" x14ac:dyDescent="0.2">
      <c r="A198" s="1" t="s">
        <v>336</v>
      </c>
    </row>
    <row r="199" spans="1:2" ht="14.25" x14ac:dyDescent="0.2">
      <c r="A199" s="51" t="s">
        <v>228</v>
      </c>
      <c r="B199" s="52">
        <f>B155</f>
        <v>1187</v>
      </c>
    </row>
    <row r="200" spans="1:2" ht="14.25" x14ac:dyDescent="0.2">
      <c r="A200" s="53" t="s">
        <v>223</v>
      </c>
      <c r="B200" s="54">
        <f>B190</f>
        <v>1161</v>
      </c>
    </row>
    <row r="201" spans="1:2" ht="14.25" x14ac:dyDescent="0.2">
      <c r="A201" s="51" t="s">
        <v>389</v>
      </c>
      <c r="B201" s="52">
        <f>B156</f>
        <v>719</v>
      </c>
    </row>
    <row r="202" spans="1:2" ht="14.25" x14ac:dyDescent="0.2">
      <c r="A202" s="51" t="s">
        <v>390</v>
      </c>
      <c r="B202" s="52">
        <f>B157</f>
        <v>606</v>
      </c>
    </row>
    <row r="203" spans="1:2" ht="14.25" x14ac:dyDescent="0.2">
      <c r="A203" s="53" t="s">
        <v>411</v>
      </c>
      <c r="B203" s="54">
        <f>B191</f>
        <v>495</v>
      </c>
    </row>
    <row r="204" spans="1:2" ht="14.25" x14ac:dyDescent="0.2">
      <c r="A204" s="53" t="s">
        <v>249</v>
      </c>
      <c r="B204" s="54">
        <f>B192</f>
        <v>183</v>
      </c>
    </row>
    <row r="205" spans="1:2" ht="14.25" x14ac:dyDescent="0.2">
      <c r="A205" s="53" t="s">
        <v>410</v>
      </c>
      <c r="B205" s="54">
        <f>B193</f>
        <v>169</v>
      </c>
    </row>
    <row r="206" spans="1:2" ht="14.25" x14ac:dyDescent="0.2">
      <c r="A206" s="51" t="s">
        <v>391</v>
      </c>
      <c r="B206" s="52">
        <f>B158</f>
        <v>28</v>
      </c>
    </row>
    <row r="207" spans="1:2" ht="14.25" x14ac:dyDescent="0.2">
      <c r="A207" s="51" t="s">
        <v>245</v>
      </c>
      <c r="B207" s="52">
        <f>B159</f>
        <v>18</v>
      </c>
    </row>
    <row r="209" spans="1:2" ht="14.25" x14ac:dyDescent="0.2">
      <c r="A209" s="49"/>
      <c r="B209" s="50"/>
    </row>
    <row r="211" spans="1:2" x14ac:dyDescent="0.2">
      <c r="A211" t="s">
        <v>236</v>
      </c>
    </row>
    <row r="212" spans="1:2" x14ac:dyDescent="0.2">
      <c r="A212" t="s">
        <v>337</v>
      </c>
      <c r="B212">
        <f>B104</f>
        <v>2597</v>
      </c>
    </row>
    <row r="213" spans="1:2" x14ac:dyDescent="0.2">
      <c r="A213" t="s">
        <v>338</v>
      </c>
      <c r="B213">
        <f>B162</f>
        <v>2046</v>
      </c>
    </row>
    <row r="214" spans="1:2" x14ac:dyDescent="0.2">
      <c r="A214" t="s">
        <v>78</v>
      </c>
      <c r="B214">
        <f>B60</f>
        <v>1534</v>
      </c>
    </row>
    <row r="215" spans="1:2" x14ac:dyDescent="0.2">
      <c r="A215" t="s">
        <v>0</v>
      </c>
      <c r="B215">
        <f>B2</f>
        <v>151</v>
      </c>
    </row>
    <row r="216" spans="1:2" x14ac:dyDescent="0.2">
      <c r="A216" t="s">
        <v>133</v>
      </c>
      <c r="B216">
        <f>B89</f>
        <v>146</v>
      </c>
    </row>
    <row r="217" spans="1:2" x14ac:dyDescent="0.2">
      <c r="A217" t="s">
        <v>42</v>
      </c>
      <c r="B217">
        <f>B36</f>
        <v>82</v>
      </c>
    </row>
    <row r="218" spans="1:2" x14ac:dyDescent="0.2">
      <c r="A218" t="s">
        <v>58</v>
      </c>
      <c r="B218">
        <f>B53</f>
        <v>18</v>
      </c>
    </row>
  </sheetData>
  <pageMargins left="0.75" right="0.75" top="1" bottom="1" header="0.5" footer="0.5"/>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ADFD58-7172-4237-B334-BC9876636430}">
  <dimension ref="A1:G260"/>
  <sheetViews>
    <sheetView zoomScale="90" zoomScaleNormal="90" workbookViewId="0">
      <pane ySplit="1" topLeftCell="A2" activePane="bottomLeft" state="frozen"/>
      <selection pane="bottomLeft" activeCell="B207" sqref="A207:B207"/>
    </sheetView>
  </sheetViews>
  <sheetFormatPr defaultRowHeight="12.75" x14ac:dyDescent="0.2"/>
  <cols>
    <col min="1" max="1" width="103.140625" bestFit="1" customWidth="1"/>
    <col min="2" max="2" width="22.140625" customWidth="1"/>
    <col min="3" max="3" width="93.28515625" customWidth="1"/>
    <col min="6" max="6" width="62.140625" bestFit="1" customWidth="1"/>
  </cols>
  <sheetData>
    <row r="1" spans="1:7" s="5" customFormat="1" ht="15" x14ac:dyDescent="0.25">
      <c r="A1" s="3" t="s">
        <v>210</v>
      </c>
      <c r="B1" s="4" t="s">
        <v>209</v>
      </c>
    </row>
    <row r="2" spans="1:7" s="48" customFormat="1" ht="14.25" x14ac:dyDescent="0.2">
      <c r="A2" s="6" t="s">
        <v>250</v>
      </c>
      <c r="B2" s="23">
        <f>SUM(B3:B23)</f>
        <v>92</v>
      </c>
    </row>
    <row r="3" spans="1:7" ht="14.25" x14ac:dyDescent="0.2">
      <c r="A3" s="2" t="s">
        <v>251</v>
      </c>
      <c r="B3" s="2">
        <v>30</v>
      </c>
    </row>
    <row r="4" spans="1:7" ht="14.25" x14ac:dyDescent="0.2">
      <c r="A4" s="2" t="s">
        <v>252</v>
      </c>
      <c r="B4" s="2">
        <v>14</v>
      </c>
    </row>
    <row r="5" spans="1:7" ht="14.25" x14ac:dyDescent="0.2">
      <c r="A5" s="2" t="s">
        <v>253</v>
      </c>
      <c r="B5" s="2">
        <v>9</v>
      </c>
    </row>
    <row r="6" spans="1:7" ht="14.25" x14ac:dyDescent="0.2">
      <c r="A6" s="2" t="s">
        <v>254</v>
      </c>
      <c r="B6" s="2">
        <v>6</v>
      </c>
    </row>
    <row r="7" spans="1:7" ht="14.25" x14ac:dyDescent="0.2">
      <c r="A7" s="2" t="s">
        <v>255</v>
      </c>
      <c r="B7" s="2">
        <v>6</v>
      </c>
    </row>
    <row r="8" spans="1:7" ht="14.25" x14ac:dyDescent="0.2">
      <c r="A8" s="2" t="s">
        <v>256</v>
      </c>
      <c r="B8" s="2">
        <v>5</v>
      </c>
    </row>
    <row r="9" spans="1:7" s="10" customFormat="1" ht="14.25" x14ac:dyDescent="0.2">
      <c r="A9" s="2" t="s">
        <v>257</v>
      </c>
      <c r="B9" s="2">
        <v>3</v>
      </c>
      <c r="C9"/>
      <c r="D9"/>
      <c r="E9"/>
      <c r="F9"/>
      <c r="G9"/>
    </row>
    <row r="10" spans="1:7" s="10" customFormat="1" ht="14.25" x14ac:dyDescent="0.2">
      <c r="A10" s="2" t="s">
        <v>258</v>
      </c>
      <c r="B10" s="2">
        <v>3</v>
      </c>
      <c r="C10"/>
      <c r="D10"/>
      <c r="E10"/>
      <c r="F10"/>
      <c r="G10"/>
    </row>
    <row r="11" spans="1:7" s="10" customFormat="1" ht="14.25" x14ac:dyDescent="0.2">
      <c r="A11" s="2" t="s">
        <v>259</v>
      </c>
      <c r="B11" s="2">
        <v>2</v>
      </c>
      <c r="C11"/>
      <c r="D11"/>
      <c r="E11"/>
      <c r="F11"/>
      <c r="G11"/>
    </row>
    <row r="12" spans="1:7" s="10" customFormat="1" ht="14.25" x14ac:dyDescent="0.2">
      <c r="A12" s="2" t="s">
        <v>260</v>
      </c>
      <c r="B12" s="2">
        <v>2</v>
      </c>
      <c r="C12"/>
      <c r="D12"/>
      <c r="E12"/>
      <c r="F12"/>
      <c r="G12"/>
    </row>
    <row r="13" spans="1:7" s="10" customFormat="1" ht="14.25" x14ac:dyDescent="0.2">
      <c r="A13" s="2" t="s">
        <v>261</v>
      </c>
      <c r="B13" s="2">
        <v>2</v>
      </c>
      <c r="C13"/>
      <c r="D13"/>
      <c r="E13"/>
      <c r="F13"/>
      <c r="G13"/>
    </row>
    <row r="14" spans="1:7" s="10" customFormat="1" ht="14.25" x14ac:dyDescent="0.2">
      <c r="A14" s="2" t="s">
        <v>262</v>
      </c>
      <c r="B14" s="2">
        <v>1</v>
      </c>
      <c r="C14"/>
      <c r="D14"/>
      <c r="E14"/>
      <c r="F14"/>
      <c r="G14"/>
    </row>
    <row r="15" spans="1:7" s="10" customFormat="1" ht="14.25" x14ac:dyDescent="0.2">
      <c r="A15" s="2" t="s">
        <v>263</v>
      </c>
      <c r="B15" s="2">
        <v>1</v>
      </c>
      <c r="C15"/>
      <c r="D15"/>
      <c r="E15"/>
      <c r="F15"/>
      <c r="G15"/>
    </row>
    <row r="16" spans="1:7" s="10" customFormat="1" ht="14.25" x14ac:dyDescent="0.2">
      <c r="A16" s="2" t="s">
        <v>264</v>
      </c>
      <c r="B16" s="2">
        <v>1</v>
      </c>
      <c r="C16"/>
      <c r="D16"/>
      <c r="E16"/>
      <c r="F16"/>
      <c r="G16"/>
    </row>
    <row r="17" spans="1:7" s="10" customFormat="1" ht="14.25" x14ac:dyDescent="0.2">
      <c r="A17" s="2" t="s">
        <v>265</v>
      </c>
      <c r="B17" s="2">
        <v>1</v>
      </c>
      <c r="C17"/>
      <c r="D17"/>
      <c r="E17"/>
      <c r="F17"/>
      <c r="G17"/>
    </row>
    <row r="18" spans="1:7" ht="14.25" x14ac:dyDescent="0.2">
      <c r="A18" s="2" t="s">
        <v>266</v>
      </c>
      <c r="B18" s="2">
        <v>1</v>
      </c>
    </row>
    <row r="19" spans="1:7" ht="14.25" x14ac:dyDescent="0.2">
      <c r="A19" s="2" t="s">
        <v>267</v>
      </c>
      <c r="B19" s="2">
        <v>1</v>
      </c>
    </row>
    <row r="20" spans="1:7" ht="14.25" x14ac:dyDescent="0.2">
      <c r="A20" s="2" t="s">
        <v>268</v>
      </c>
      <c r="B20" s="2">
        <v>1</v>
      </c>
    </row>
    <row r="21" spans="1:7" ht="14.25" x14ac:dyDescent="0.2">
      <c r="A21" s="2" t="s">
        <v>269</v>
      </c>
      <c r="B21" s="2">
        <v>1</v>
      </c>
    </row>
    <row r="22" spans="1:7" ht="14.25" x14ac:dyDescent="0.2">
      <c r="A22" s="2" t="s">
        <v>270</v>
      </c>
      <c r="B22" s="2">
        <v>1</v>
      </c>
    </row>
    <row r="23" spans="1:7" ht="14.25" x14ac:dyDescent="0.2">
      <c r="A23" s="2" t="s">
        <v>271</v>
      </c>
      <c r="B23" s="2">
        <v>1</v>
      </c>
    </row>
    <row r="24" spans="1:7" ht="14.25" x14ac:dyDescent="0.2">
      <c r="A24" s="6"/>
      <c r="B24" s="23"/>
    </row>
    <row r="25" spans="1:7" ht="14.25" x14ac:dyDescent="0.2">
      <c r="A25" s="8" t="s">
        <v>272</v>
      </c>
      <c r="B25" s="22">
        <f>SUM(B26:B40)</f>
        <v>82</v>
      </c>
    </row>
    <row r="26" spans="1:7" ht="14.25" x14ac:dyDescent="0.2">
      <c r="A26" s="9" t="s">
        <v>273</v>
      </c>
      <c r="B26" s="9">
        <v>28</v>
      </c>
    </row>
    <row r="27" spans="1:7" ht="14.25" x14ac:dyDescent="0.2">
      <c r="A27" s="9" t="s">
        <v>274</v>
      </c>
      <c r="B27" s="9">
        <v>14</v>
      </c>
    </row>
    <row r="28" spans="1:7" ht="14.25" x14ac:dyDescent="0.2">
      <c r="A28" s="9" t="s">
        <v>275</v>
      </c>
      <c r="B28" s="9">
        <v>13</v>
      </c>
    </row>
    <row r="29" spans="1:7" ht="14.25" x14ac:dyDescent="0.2">
      <c r="A29" s="9" t="s">
        <v>276</v>
      </c>
      <c r="B29" s="9">
        <v>7</v>
      </c>
    </row>
    <row r="30" spans="1:7" ht="14.25" x14ac:dyDescent="0.2">
      <c r="A30" s="9" t="s">
        <v>277</v>
      </c>
      <c r="B30" s="9">
        <v>5</v>
      </c>
    </row>
    <row r="31" spans="1:7" ht="14.25" x14ac:dyDescent="0.2">
      <c r="A31" s="9" t="s">
        <v>278</v>
      </c>
      <c r="B31" s="9">
        <v>4</v>
      </c>
    </row>
    <row r="32" spans="1:7" ht="14.25" x14ac:dyDescent="0.2">
      <c r="A32" s="9" t="s">
        <v>279</v>
      </c>
      <c r="B32" s="9">
        <v>2</v>
      </c>
    </row>
    <row r="33" spans="1:2" ht="14.25" x14ac:dyDescent="0.2">
      <c r="A33" s="9" t="s">
        <v>280</v>
      </c>
      <c r="B33" s="9">
        <v>2</v>
      </c>
    </row>
    <row r="34" spans="1:2" ht="14.25" x14ac:dyDescent="0.2">
      <c r="A34" s="9" t="s">
        <v>281</v>
      </c>
      <c r="B34" s="9">
        <v>1</v>
      </c>
    </row>
    <row r="35" spans="1:2" ht="14.25" x14ac:dyDescent="0.2">
      <c r="A35" s="9" t="s">
        <v>282</v>
      </c>
      <c r="B35" s="9">
        <v>1</v>
      </c>
    </row>
    <row r="36" spans="1:2" ht="14.25" x14ac:dyDescent="0.2">
      <c r="A36" s="9" t="s">
        <v>283</v>
      </c>
      <c r="B36" s="9">
        <v>1</v>
      </c>
    </row>
    <row r="37" spans="1:2" ht="14.25" x14ac:dyDescent="0.2">
      <c r="A37" s="9" t="s">
        <v>284</v>
      </c>
      <c r="B37" s="9">
        <v>1</v>
      </c>
    </row>
    <row r="38" spans="1:2" ht="14.25" x14ac:dyDescent="0.2">
      <c r="A38" s="9" t="s">
        <v>285</v>
      </c>
      <c r="B38" s="9">
        <v>1</v>
      </c>
    </row>
    <row r="39" spans="1:2" ht="14.25" x14ac:dyDescent="0.2">
      <c r="A39" s="9" t="s">
        <v>286</v>
      </c>
      <c r="B39" s="9">
        <v>1</v>
      </c>
    </row>
    <row r="40" spans="1:2" ht="14.25" x14ac:dyDescent="0.2">
      <c r="A40" s="9" t="s">
        <v>287</v>
      </c>
      <c r="B40" s="9">
        <v>1</v>
      </c>
    </row>
    <row r="41" spans="1:2" x14ac:dyDescent="0.2">
      <c r="A41" s="37"/>
      <c r="B41" s="37"/>
    </row>
    <row r="42" spans="1:2" ht="14.25" x14ac:dyDescent="0.2">
      <c r="A42" s="11" t="s">
        <v>288</v>
      </c>
      <c r="B42" s="21">
        <f>SUM(B43:B47)</f>
        <v>18</v>
      </c>
    </row>
    <row r="43" spans="1:2" ht="14.25" x14ac:dyDescent="0.2">
      <c r="A43" s="12" t="s">
        <v>289</v>
      </c>
      <c r="B43" s="12">
        <v>13</v>
      </c>
    </row>
    <row r="44" spans="1:2" ht="14.25" x14ac:dyDescent="0.2">
      <c r="A44" s="12" t="s">
        <v>290</v>
      </c>
      <c r="B44" s="12">
        <v>2</v>
      </c>
    </row>
    <row r="45" spans="1:2" ht="14.25" x14ac:dyDescent="0.2">
      <c r="A45" s="12" t="s">
        <v>291</v>
      </c>
      <c r="B45" s="12">
        <v>1</v>
      </c>
    </row>
    <row r="46" spans="1:2" ht="14.25" x14ac:dyDescent="0.2">
      <c r="A46" s="12" t="s">
        <v>292</v>
      </c>
      <c r="B46" s="12">
        <v>1</v>
      </c>
    </row>
    <row r="47" spans="1:2" ht="14.25" x14ac:dyDescent="0.2">
      <c r="A47" s="12" t="s">
        <v>293</v>
      </c>
      <c r="B47" s="12">
        <v>1</v>
      </c>
    </row>
    <row r="48" spans="1:2" x14ac:dyDescent="0.2">
      <c r="A48" s="38"/>
      <c r="B48" s="38"/>
    </row>
    <row r="49" spans="1:2" ht="14.25" x14ac:dyDescent="0.2">
      <c r="A49" s="14" t="s">
        <v>294</v>
      </c>
      <c r="B49" s="20">
        <f>SUM(B50:B76)</f>
        <v>1534</v>
      </c>
    </row>
    <row r="50" spans="1:2" ht="14.25" x14ac:dyDescent="0.2">
      <c r="A50" s="15" t="s">
        <v>295</v>
      </c>
      <c r="B50" s="15">
        <v>399</v>
      </c>
    </row>
    <row r="51" spans="1:2" ht="14.25" x14ac:dyDescent="0.2">
      <c r="A51" s="15" t="s">
        <v>296</v>
      </c>
      <c r="B51" s="15">
        <v>251</v>
      </c>
    </row>
    <row r="52" spans="1:2" ht="14.25" x14ac:dyDescent="0.2">
      <c r="A52" s="15" t="s">
        <v>297</v>
      </c>
      <c r="B52" s="15">
        <v>177</v>
      </c>
    </row>
    <row r="53" spans="1:2" ht="14.25" x14ac:dyDescent="0.2">
      <c r="A53" s="15" t="s">
        <v>298</v>
      </c>
      <c r="B53" s="15">
        <v>122</v>
      </c>
    </row>
    <row r="54" spans="1:2" ht="14.25" x14ac:dyDescent="0.2">
      <c r="A54" s="15" t="s">
        <v>299</v>
      </c>
      <c r="B54" s="15">
        <v>109</v>
      </c>
    </row>
    <row r="55" spans="1:2" ht="14.25" x14ac:dyDescent="0.2">
      <c r="A55" s="15" t="s">
        <v>300</v>
      </c>
      <c r="B55" s="15">
        <v>93</v>
      </c>
    </row>
    <row r="56" spans="1:2" ht="14.25" x14ac:dyDescent="0.2">
      <c r="A56" s="15" t="s">
        <v>301</v>
      </c>
      <c r="B56" s="15">
        <v>72</v>
      </c>
    </row>
    <row r="57" spans="1:2" ht="14.25" x14ac:dyDescent="0.2">
      <c r="A57" s="15" t="s">
        <v>302</v>
      </c>
      <c r="B57" s="15">
        <v>60</v>
      </c>
    </row>
    <row r="58" spans="1:2" ht="14.25" x14ac:dyDescent="0.2">
      <c r="A58" s="15" t="s">
        <v>303</v>
      </c>
      <c r="B58" s="15">
        <v>51</v>
      </c>
    </row>
    <row r="59" spans="1:2" ht="14.25" x14ac:dyDescent="0.2">
      <c r="A59" s="15" t="s">
        <v>304</v>
      </c>
      <c r="B59" s="15">
        <v>51</v>
      </c>
    </row>
    <row r="60" spans="1:2" ht="14.25" x14ac:dyDescent="0.2">
      <c r="A60" s="15" t="s">
        <v>305</v>
      </c>
      <c r="B60" s="15">
        <v>39</v>
      </c>
    </row>
    <row r="61" spans="1:2" ht="14.25" x14ac:dyDescent="0.2">
      <c r="A61" s="15" t="s">
        <v>306</v>
      </c>
      <c r="B61" s="15">
        <v>34</v>
      </c>
    </row>
    <row r="62" spans="1:2" ht="14.25" x14ac:dyDescent="0.2">
      <c r="A62" s="15" t="s">
        <v>307</v>
      </c>
      <c r="B62" s="15">
        <v>23</v>
      </c>
    </row>
    <row r="63" spans="1:2" ht="14.25" x14ac:dyDescent="0.2">
      <c r="A63" s="15" t="s">
        <v>308</v>
      </c>
      <c r="B63" s="15">
        <v>13</v>
      </c>
    </row>
    <row r="64" spans="1:2" ht="14.25" x14ac:dyDescent="0.2">
      <c r="A64" s="15" t="s">
        <v>309</v>
      </c>
      <c r="B64" s="15">
        <v>8</v>
      </c>
    </row>
    <row r="65" spans="1:2" ht="14.25" x14ac:dyDescent="0.2">
      <c r="A65" s="15" t="s">
        <v>310</v>
      </c>
      <c r="B65" s="15">
        <v>6</v>
      </c>
    </row>
    <row r="66" spans="1:2" ht="14.25" x14ac:dyDescent="0.2">
      <c r="A66" s="15" t="s">
        <v>311</v>
      </c>
      <c r="B66" s="15">
        <v>6</v>
      </c>
    </row>
    <row r="67" spans="1:2" ht="14.25" x14ac:dyDescent="0.2">
      <c r="A67" s="15" t="s">
        <v>312</v>
      </c>
      <c r="B67" s="15">
        <v>4</v>
      </c>
    </row>
    <row r="68" spans="1:2" ht="14.25" x14ac:dyDescent="0.2">
      <c r="A68" s="15" t="s">
        <v>313</v>
      </c>
      <c r="B68" s="15">
        <v>4</v>
      </c>
    </row>
    <row r="69" spans="1:2" ht="14.25" x14ac:dyDescent="0.2">
      <c r="A69" s="15" t="s">
        <v>314</v>
      </c>
      <c r="B69" s="15">
        <v>3</v>
      </c>
    </row>
    <row r="70" spans="1:2" ht="14.25" x14ac:dyDescent="0.2">
      <c r="A70" s="15" t="s">
        <v>315</v>
      </c>
      <c r="B70" s="15">
        <v>2</v>
      </c>
    </row>
    <row r="71" spans="1:2" ht="14.25" x14ac:dyDescent="0.2">
      <c r="A71" s="15" t="s">
        <v>316</v>
      </c>
      <c r="B71" s="15">
        <v>2</v>
      </c>
    </row>
    <row r="72" spans="1:2" ht="14.25" x14ac:dyDescent="0.2">
      <c r="A72" s="15" t="s">
        <v>317</v>
      </c>
      <c r="B72" s="15">
        <v>1</v>
      </c>
    </row>
    <row r="73" spans="1:2" ht="14.25" x14ac:dyDescent="0.2">
      <c r="A73" s="15" t="s">
        <v>318</v>
      </c>
      <c r="B73" s="15">
        <v>1</v>
      </c>
    </row>
    <row r="74" spans="1:2" ht="14.25" x14ac:dyDescent="0.2">
      <c r="A74" s="15" t="s">
        <v>319</v>
      </c>
      <c r="B74" s="15">
        <v>1</v>
      </c>
    </row>
    <row r="75" spans="1:2" ht="14.25" x14ac:dyDescent="0.2">
      <c r="A75" s="15" t="s">
        <v>320</v>
      </c>
      <c r="B75" s="15">
        <v>1</v>
      </c>
    </row>
    <row r="76" spans="1:2" ht="14.25" x14ac:dyDescent="0.2">
      <c r="A76" s="15" t="s">
        <v>321</v>
      </c>
      <c r="B76" s="15">
        <v>1</v>
      </c>
    </row>
    <row r="77" spans="1:2" x14ac:dyDescent="0.2">
      <c r="A77" s="39"/>
      <c r="B77" s="39"/>
    </row>
    <row r="78" spans="1:2" ht="14.25" x14ac:dyDescent="0.2">
      <c r="A78" s="18" t="s">
        <v>322</v>
      </c>
      <c r="B78" s="19">
        <f>SUM(B79:B91)</f>
        <v>146</v>
      </c>
    </row>
    <row r="79" spans="1:2" ht="14.25" x14ac:dyDescent="0.2">
      <c r="A79" s="17" t="s">
        <v>323</v>
      </c>
      <c r="B79" s="17">
        <v>35</v>
      </c>
    </row>
    <row r="80" spans="1:2" ht="14.25" x14ac:dyDescent="0.2">
      <c r="A80" s="17" t="s">
        <v>324</v>
      </c>
      <c r="B80" s="17">
        <v>31</v>
      </c>
    </row>
    <row r="81" spans="1:2" ht="14.25" x14ac:dyDescent="0.2">
      <c r="A81" s="17" t="s">
        <v>325</v>
      </c>
      <c r="B81" s="17">
        <v>30</v>
      </c>
    </row>
    <row r="82" spans="1:2" ht="14.25" x14ac:dyDescent="0.2">
      <c r="A82" s="17" t="s">
        <v>326</v>
      </c>
      <c r="B82" s="17">
        <v>13</v>
      </c>
    </row>
    <row r="83" spans="1:2" ht="14.25" x14ac:dyDescent="0.2">
      <c r="A83" s="17" t="s">
        <v>327</v>
      </c>
      <c r="B83" s="17">
        <v>6</v>
      </c>
    </row>
    <row r="84" spans="1:2" ht="14.25" x14ac:dyDescent="0.2">
      <c r="A84" s="17" t="s">
        <v>328</v>
      </c>
      <c r="B84" s="17">
        <v>6</v>
      </c>
    </row>
    <row r="85" spans="1:2" ht="14.25" x14ac:dyDescent="0.2">
      <c r="A85" s="17" t="s">
        <v>329</v>
      </c>
      <c r="B85" s="17">
        <v>6</v>
      </c>
    </row>
    <row r="86" spans="1:2" ht="14.25" x14ac:dyDescent="0.2">
      <c r="A86" s="17" t="s">
        <v>330</v>
      </c>
      <c r="B86" s="17">
        <v>6</v>
      </c>
    </row>
    <row r="87" spans="1:2" ht="14.25" x14ac:dyDescent="0.2">
      <c r="A87" s="17" t="s">
        <v>331</v>
      </c>
      <c r="B87" s="17">
        <v>5</v>
      </c>
    </row>
    <row r="88" spans="1:2" ht="14.25" x14ac:dyDescent="0.2">
      <c r="A88" s="17" t="s">
        <v>332</v>
      </c>
      <c r="B88" s="17">
        <v>3</v>
      </c>
    </row>
    <row r="89" spans="1:2" ht="14.25" x14ac:dyDescent="0.2">
      <c r="A89" s="17" t="s">
        <v>333</v>
      </c>
      <c r="B89" s="17">
        <v>3</v>
      </c>
    </row>
    <row r="90" spans="1:2" ht="14.25" x14ac:dyDescent="0.2">
      <c r="A90" s="17" t="s">
        <v>334</v>
      </c>
      <c r="B90" s="17">
        <v>1</v>
      </c>
    </row>
    <row r="91" spans="1:2" ht="14.25" x14ac:dyDescent="0.2">
      <c r="A91" s="17" t="s">
        <v>335</v>
      </c>
      <c r="B91" s="17">
        <v>1</v>
      </c>
    </row>
    <row r="92" spans="1:2" ht="14.25" x14ac:dyDescent="0.2">
      <c r="A92" s="17"/>
      <c r="B92" s="17"/>
    </row>
    <row r="93" spans="1:2" ht="14.25" x14ac:dyDescent="0.2">
      <c r="A93" s="45" t="s">
        <v>230</v>
      </c>
      <c r="B93" s="45">
        <f>SUM(B94:B182)</f>
        <v>2668</v>
      </c>
    </row>
    <row r="94" spans="1:2" ht="14.25" x14ac:dyDescent="0.2">
      <c r="A94" s="41" t="s">
        <v>69</v>
      </c>
      <c r="B94" s="41">
        <v>238</v>
      </c>
    </row>
    <row r="95" spans="1:2" ht="14.25" x14ac:dyDescent="0.2">
      <c r="A95" s="40" t="s">
        <v>148</v>
      </c>
      <c r="B95" s="40">
        <v>222</v>
      </c>
    </row>
    <row r="96" spans="1:2" ht="14.25" x14ac:dyDescent="0.2">
      <c r="A96" s="41" t="s">
        <v>68</v>
      </c>
      <c r="B96" s="41">
        <v>210</v>
      </c>
    </row>
    <row r="97" spans="1:2" ht="14.25" x14ac:dyDescent="0.2">
      <c r="A97" s="43" t="s">
        <v>199</v>
      </c>
      <c r="B97" s="43">
        <v>156</v>
      </c>
    </row>
    <row r="98" spans="1:2" ht="14.25" x14ac:dyDescent="0.2">
      <c r="A98" s="40" t="s">
        <v>147</v>
      </c>
      <c r="B98" s="40">
        <v>139</v>
      </c>
    </row>
    <row r="99" spans="1:2" ht="14.25" x14ac:dyDescent="0.2">
      <c r="A99" s="40" t="s">
        <v>175</v>
      </c>
      <c r="B99" s="40">
        <v>131</v>
      </c>
    </row>
    <row r="100" spans="1:2" ht="14.25" x14ac:dyDescent="0.2">
      <c r="A100" s="41" t="s">
        <v>7</v>
      </c>
      <c r="B100" s="41">
        <v>107</v>
      </c>
    </row>
    <row r="101" spans="1:2" ht="14.25" x14ac:dyDescent="0.2">
      <c r="A101" s="43" t="s">
        <v>158</v>
      </c>
      <c r="B101" s="43">
        <v>105</v>
      </c>
    </row>
    <row r="102" spans="1:2" ht="14.25" x14ac:dyDescent="0.2">
      <c r="A102" s="43" t="s">
        <v>188</v>
      </c>
      <c r="B102" s="43">
        <v>105</v>
      </c>
    </row>
    <row r="103" spans="1:2" ht="14.25" x14ac:dyDescent="0.2">
      <c r="A103" s="43" t="s">
        <v>186</v>
      </c>
      <c r="B103" s="43">
        <v>104</v>
      </c>
    </row>
    <row r="104" spans="1:2" ht="14.25" x14ac:dyDescent="0.2">
      <c r="A104" s="43" t="s">
        <v>153</v>
      </c>
      <c r="B104" s="43">
        <v>103</v>
      </c>
    </row>
    <row r="105" spans="1:2" ht="14.25" x14ac:dyDescent="0.2">
      <c r="A105" s="40" t="s">
        <v>127</v>
      </c>
      <c r="B105" s="40">
        <v>101</v>
      </c>
    </row>
    <row r="106" spans="1:2" ht="14.25" x14ac:dyDescent="0.2">
      <c r="A106" s="43" t="s">
        <v>204</v>
      </c>
      <c r="B106" s="43">
        <v>93</v>
      </c>
    </row>
    <row r="107" spans="1:2" ht="14.25" x14ac:dyDescent="0.2">
      <c r="A107" s="43" t="s">
        <v>201</v>
      </c>
      <c r="B107" s="43">
        <v>76</v>
      </c>
    </row>
    <row r="108" spans="1:2" ht="14.25" x14ac:dyDescent="0.2">
      <c r="A108" s="43" t="s">
        <v>117</v>
      </c>
      <c r="B108" s="43">
        <v>66</v>
      </c>
    </row>
    <row r="109" spans="1:2" ht="14.25" x14ac:dyDescent="0.2">
      <c r="A109" s="43" t="s">
        <v>181</v>
      </c>
      <c r="B109" s="43">
        <v>63</v>
      </c>
    </row>
    <row r="110" spans="1:2" ht="14.25" x14ac:dyDescent="0.2">
      <c r="A110" s="41" t="s">
        <v>67</v>
      </c>
      <c r="B110" s="41">
        <v>44</v>
      </c>
    </row>
    <row r="111" spans="1:2" ht="14.25" x14ac:dyDescent="0.2">
      <c r="A111" s="41" t="s">
        <v>72</v>
      </c>
      <c r="B111" s="41">
        <v>39</v>
      </c>
    </row>
    <row r="112" spans="1:2" ht="14.25" x14ac:dyDescent="0.2">
      <c r="A112" s="43" t="s">
        <v>182</v>
      </c>
      <c r="B112" s="43">
        <v>32</v>
      </c>
    </row>
    <row r="113" spans="1:2" ht="14.25" x14ac:dyDescent="0.2">
      <c r="A113" s="43" t="s">
        <v>155</v>
      </c>
      <c r="B113" s="43">
        <v>30</v>
      </c>
    </row>
    <row r="114" spans="1:2" ht="14.25" x14ac:dyDescent="0.2">
      <c r="A114" s="41" t="s">
        <v>70</v>
      </c>
      <c r="B114" s="41">
        <v>28</v>
      </c>
    </row>
    <row r="115" spans="1:2" ht="14.25" x14ac:dyDescent="0.2">
      <c r="A115" s="43" t="s">
        <v>198</v>
      </c>
      <c r="B115" s="43">
        <v>28</v>
      </c>
    </row>
    <row r="116" spans="1:2" ht="14.25" x14ac:dyDescent="0.2">
      <c r="A116" s="43" t="s">
        <v>17</v>
      </c>
      <c r="B116" s="43">
        <v>28</v>
      </c>
    </row>
    <row r="117" spans="1:2" ht="14.25" x14ac:dyDescent="0.2">
      <c r="A117" s="40" t="s">
        <v>77</v>
      </c>
      <c r="B117" s="40">
        <v>26</v>
      </c>
    </row>
    <row r="118" spans="1:2" ht="14.25" x14ac:dyDescent="0.2">
      <c r="A118" s="43" t="s">
        <v>111</v>
      </c>
      <c r="B118" s="43">
        <v>25</v>
      </c>
    </row>
    <row r="119" spans="1:2" ht="14.25" x14ac:dyDescent="0.2">
      <c r="A119" s="43" t="s">
        <v>22</v>
      </c>
      <c r="B119" s="43">
        <v>19</v>
      </c>
    </row>
    <row r="120" spans="1:2" ht="14.25" x14ac:dyDescent="0.2">
      <c r="A120" s="43" t="s">
        <v>205</v>
      </c>
      <c r="B120" s="43">
        <v>19</v>
      </c>
    </row>
    <row r="121" spans="1:2" ht="14.25" x14ac:dyDescent="0.2">
      <c r="A121" s="15" t="s">
        <v>132</v>
      </c>
      <c r="B121" s="15">
        <v>18</v>
      </c>
    </row>
    <row r="122" spans="1:2" ht="14.25" x14ac:dyDescent="0.2">
      <c r="A122" s="43" t="s">
        <v>154</v>
      </c>
      <c r="B122" s="43">
        <v>18</v>
      </c>
    </row>
    <row r="123" spans="1:2" ht="14.25" x14ac:dyDescent="0.2">
      <c r="A123" s="44" t="s">
        <v>122</v>
      </c>
      <c r="B123" s="44">
        <v>16</v>
      </c>
    </row>
    <row r="124" spans="1:2" ht="14.25" x14ac:dyDescent="0.2">
      <c r="A124" s="43" t="s">
        <v>203</v>
      </c>
      <c r="B124" s="43">
        <v>16</v>
      </c>
    </row>
    <row r="125" spans="1:2" ht="14.25" x14ac:dyDescent="0.2">
      <c r="A125" s="43" t="s">
        <v>156</v>
      </c>
      <c r="B125" s="43">
        <v>15</v>
      </c>
    </row>
    <row r="126" spans="1:2" ht="14.25" x14ac:dyDescent="0.2">
      <c r="A126" s="43" t="s">
        <v>183</v>
      </c>
      <c r="B126" s="43">
        <v>14</v>
      </c>
    </row>
    <row r="127" spans="1:2" ht="14.25" x14ac:dyDescent="0.2">
      <c r="A127" s="43" t="s">
        <v>162</v>
      </c>
      <c r="B127" s="43">
        <v>14</v>
      </c>
    </row>
    <row r="128" spans="1:2" ht="14.25" x14ac:dyDescent="0.2">
      <c r="A128" s="40" t="s">
        <v>171</v>
      </c>
      <c r="B128" s="40">
        <v>13</v>
      </c>
    </row>
    <row r="129" spans="1:2" ht="14.25" x14ac:dyDescent="0.2">
      <c r="A129" s="15" t="s">
        <v>120</v>
      </c>
      <c r="B129" s="15">
        <v>13</v>
      </c>
    </row>
    <row r="130" spans="1:2" ht="14.25" x14ac:dyDescent="0.2">
      <c r="A130" s="43" t="s">
        <v>190</v>
      </c>
      <c r="B130" s="43">
        <v>13</v>
      </c>
    </row>
    <row r="131" spans="1:2" ht="14.25" x14ac:dyDescent="0.2">
      <c r="A131" s="43" t="s">
        <v>18</v>
      </c>
      <c r="B131" s="43">
        <v>13</v>
      </c>
    </row>
    <row r="132" spans="1:2" ht="14.25" x14ac:dyDescent="0.2">
      <c r="A132" s="43" t="s">
        <v>114</v>
      </c>
      <c r="B132" s="43">
        <v>12</v>
      </c>
    </row>
    <row r="133" spans="1:2" ht="14.25" x14ac:dyDescent="0.2">
      <c r="A133" s="40" t="s">
        <v>5</v>
      </c>
      <c r="B133" s="40">
        <v>11</v>
      </c>
    </row>
    <row r="134" spans="1:2" ht="14.25" x14ac:dyDescent="0.2">
      <c r="A134" s="43" t="s">
        <v>177</v>
      </c>
      <c r="B134" s="43">
        <v>10</v>
      </c>
    </row>
    <row r="135" spans="1:2" ht="14.25" x14ac:dyDescent="0.2">
      <c r="A135" s="43" t="s">
        <v>191</v>
      </c>
      <c r="B135" s="43">
        <v>10</v>
      </c>
    </row>
    <row r="136" spans="1:2" ht="14.25" x14ac:dyDescent="0.2">
      <c r="A136" s="41" t="s">
        <v>71</v>
      </c>
      <c r="B136" s="41">
        <v>9</v>
      </c>
    </row>
    <row r="137" spans="1:2" ht="14.25" x14ac:dyDescent="0.2">
      <c r="A137" s="43" t="s">
        <v>64</v>
      </c>
      <c r="B137" s="43">
        <v>9</v>
      </c>
    </row>
    <row r="138" spans="1:2" ht="14.25" x14ac:dyDescent="0.2">
      <c r="A138" s="15" t="s">
        <v>109</v>
      </c>
      <c r="B138" s="15">
        <v>7</v>
      </c>
    </row>
    <row r="139" spans="1:2" ht="14.25" x14ac:dyDescent="0.2">
      <c r="A139" s="43" t="s">
        <v>200</v>
      </c>
      <c r="B139" s="43">
        <v>7</v>
      </c>
    </row>
    <row r="140" spans="1:2" ht="14.25" x14ac:dyDescent="0.2">
      <c r="A140" s="15" t="s">
        <v>110</v>
      </c>
      <c r="B140" s="15">
        <v>6</v>
      </c>
    </row>
    <row r="141" spans="1:2" ht="14.25" x14ac:dyDescent="0.2">
      <c r="A141" s="15" t="s">
        <v>15</v>
      </c>
      <c r="B141" s="15">
        <v>6</v>
      </c>
    </row>
    <row r="142" spans="1:2" ht="14.25" x14ac:dyDescent="0.2">
      <c r="A142" s="42" t="s">
        <v>163</v>
      </c>
      <c r="B142" s="42">
        <v>5</v>
      </c>
    </row>
    <row r="143" spans="1:2" ht="14.25" x14ac:dyDescent="0.2">
      <c r="A143" s="43" t="s">
        <v>2</v>
      </c>
      <c r="B143" s="43">
        <v>5</v>
      </c>
    </row>
    <row r="144" spans="1:2" ht="14.25" x14ac:dyDescent="0.2">
      <c r="A144" s="15" t="s">
        <v>118</v>
      </c>
      <c r="B144" s="15">
        <v>4</v>
      </c>
    </row>
    <row r="145" spans="1:2" ht="14.25" x14ac:dyDescent="0.2">
      <c r="A145" s="43" t="s">
        <v>174</v>
      </c>
      <c r="B145" s="43">
        <v>4</v>
      </c>
    </row>
    <row r="146" spans="1:2" ht="14.25" x14ac:dyDescent="0.2">
      <c r="A146" s="43" t="s">
        <v>180</v>
      </c>
      <c r="B146" s="43">
        <v>4</v>
      </c>
    </row>
    <row r="147" spans="1:2" ht="14.25" x14ac:dyDescent="0.2">
      <c r="A147" s="15" t="s">
        <v>75</v>
      </c>
      <c r="B147" s="15">
        <v>3</v>
      </c>
    </row>
    <row r="148" spans="1:2" ht="14.25" x14ac:dyDescent="0.2">
      <c r="A148" s="15" t="s">
        <v>14</v>
      </c>
      <c r="B148" s="15">
        <v>3</v>
      </c>
    </row>
    <row r="149" spans="1:2" ht="14.25" x14ac:dyDescent="0.2">
      <c r="A149" s="42" t="s">
        <v>211</v>
      </c>
      <c r="B149" s="42">
        <v>3</v>
      </c>
    </row>
    <row r="150" spans="1:2" ht="14.25" x14ac:dyDescent="0.2">
      <c r="A150" s="42" t="s">
        <v>208</v>
      </c>
      <c r="B150" s="42">
        <v>3</v>
      </c>
    </row>
    <row r="151" spans="1:2" ht="14.25" x14ac:dyDescent="0.2">
      <c r="A151" s="43" t="s">
        <v>196</v>
      </c>
      <c r="B151" s="43">
        <v>3</v>
      </c>
    </row>
    <row r="152" spans="1:2" ht="14.25" x14ac:dyDescent="0.2">
      <c r="A152" s="40" t="s">
        <v>176</v>
      </c>
      <c r="B152" s="40">
        <v>2</v>
      </c>
    </row>
    <row r="153" spans="1:2" ht="14.25" x14ac:dyDescent="0.2">
      <c r="A153" s="44" t="s">
        <v>173</v>
      </c>
      <c r="B153" s="44">
        <v>2</v>
      </c>
    </row>
    <row r="154" spans="1:2" ht="14.25" x14ac:dyDescent="0.2">
      <c r="A154" s="41" t="s">
        <v>166</v>
      </c>
      <c r="B154" s="41">
        <v>2</v>
      </c>
    </row>
    <row r="155" spans="1:2" ht="14.25" x14ac:dyDescent="0.2">
      <c r="A155" s="41" t="s">
        <v>16</v>
      </c>
      <c r="B155" s="41">
        <v>2</v>
      </c>
    </row>
    <row r="156" spans="1:2" ht="14.25" x14ac:dyDescent="0.2">
      <c r="A156" s="41" t="s">
        <v>4</v>
      </c>
      <c r="B156" s="41">
        <v>2</v>
      </c>
    </row>
    <row r="157" spans="1:2" ht="14.25" x14ac:dyDescent="0.2">
      <c r="A157" s="15" t="s">
        <v>106</v>
      </c>
      <c r="B157" s="15">
        <v>2</v>
      </c>
    </row>
    <row r="158" spans="1:2" ht="14.25" x14ac:dyDescent="0.2">
      <c r="A158" s="15" t="s">
        <v>20</v>
      </c>
      <c r="B158" s="15">
        <v>2</v>
      </c>
    </row>
    <row r="159" spans="1:2" ht="14.25" x14ac:dyDescent="0.2">
      <c r="A159" s="42" t="s">
        <v>12</v>
      </c>
      <c r="B159" s="42">
        <v>2</v>
      </c>
    </row>
    <row r="160" spans="1:2" ht="14.25" x14ac:dyDescent="0.2">
      <c r="A160" s="42" t="s">
        <v>13</v>
      </c>
      <c r="B160" s="42">
        <v>2</v>
      </c>
    </row>
    <row r="161" spans="1:3" ht="14.25" x14ac:dyDescent="0.2">
      <c r="A161" s="43" t="s">
        <v>207</v>
      </c>
      <c r="B161" s="43">
        <v>2</v>
      </c>
    </row>
    <row r="162" spans="1:3" ht="14.25" x14ac:dyDescent="0.2">
      <c r="A162" s="43" t="s">
        <v>184</v>
      </c>
      <c r="B162" s="43">
        <v>2</v>
      </c>
    </row>
    <row r="163" spans="1:3" ht="14.25" x14ac:dyDescent="0.2">
      <c r="A163" s="43" t="s">
        <v>165</v>
      </c>
      <c r="B163" s="43">
        <v>2</v>
      </c>
    </row>
    <row r="164" spans="1:3" ht="14.25" x14ac:dyDescent="0.2">
      <c r="A164" s="43" t="s">
        <v>202</v>
      </c>
      <c r="B164" s="43">
        <v>2</v>
      </c>
    </row>
    <row r="165" spans="1:3" ht="14.25" x14ac:dyDescent="0.2">
      <c r="A165" s="41" t="s">
        <v>73</v>
      </c>
      <c r="B165" s="41">
        <v>1</v>
      </c>
    </row>
    <row r="166" spans="1:3" ht="14.25" x14ac:dyDescent="0.2">
      <c r="A166" s="41" t="s">
        <v>32</v>
      </c>
      <c r="B166" s="41">
        <v>1</v>
      </c>
    </row>
    <row r="167" spans="1:3" ht="14.25" x14ac:dyDescent="0.2">
      <c r="A167" s="41" t="s">
        <v>33</v>
      </c>
      <c r="B167" s="41">
        <v>1</v>
      </c>
      <c r="C167" s="55" t="s">
        <v>340</v>
      </c>
    </row>
    <row r="168" spans="1:3" ht="14.25" x14ac:dyDescent="0.2">
      <c r="A168" s="41" t="s">
        <v>39</v>
      </c>
      <c r="B168" s="41">
        <v>1</v>
      </c>
      <c r="C168" s="55" t="s">
        <v>339</v>
      </c>
    </row>
    <row r="169" spans="1:3" ht="14.25" x14ac:dyDescent="0.2">
      <c r="A169" s="15" t="s">
        <v>107</v>
      </c>
      <c r="B169" s="15">
        <v>1</v>
      </c>
      <c r="C169" s="55" t="s">
        <v>341</v>
      </c>
    </row>
    <row r="170" spans="1:3" ht="14.25" x14ac:dyDescent="0.2">
      <c r="A170" s="15" t="s">
        <v>167</v>
      </c>
      <c r="B170" s="15">
        <v>1</v>
      </c>
    </row>
    <row r="171" spans="1:3" ht="14.25" x14ac:dyDescent="0.2">
      <c r="A171" s="15" t="s">
        <v>21</v>
      </c>
      <c r="B171" s="15">
        <v>1</v>
      </c>
    </row>
    <row r="172" spans="1:3" ht="14.25" x14ac:dyDescent="0.2">
      <c r="A172" s="15" t="s">
        <v>23</v>
      </c>
      <c r="B172" s="15">
        <v>1</v>
      </c>
    </row>
    <row r="173" spans="1:3" ht="14.25" x14ac:dyDescent="0.2">
      <c r="A173" s="42" t="s">
        <v>123</v>
      </c>
      <c r="B173" s="42">
        <v>1</v>
      </c>
    </row>
    <row r="174" spans="1:3" ht="14.25" x14ac:dyDescent="0.2">
      <c r="A174" s="42" t="s">
        <v>124</v>
      </c>
      <c r="B174" s="42">
        <v>1</v>
      </c>
    </row>
    <row r="175" spans="1:3" ht="14.25" x14ac:dyDescent="0.2">
      <c r="A175" s="42" t="s">
        <v>151</v>
      </c>
      <c r="B175" s="42">
        <v>1</v>
      </c>
    </row>
    <row r="176" spans="1:3" ht="14.25" x14ac:dyDescent="0.2">
      <c r="A176" s="42" t="s">
        <v>169</v>
      </c>
      <c r="B176" s="42">
        <v>1</v>
      </c>
    </row>
    <row r="177" spans="1:2" ht="14.25" x14ac:dyDescent="0.2">
      <c r="A177" s="42" t="s">
        <v>11</v>
      </c>
      <c r="B177" s="42">
        <v>1</v>
      </c>
    </row>
    <row r="178" spans="1:2" ht="14.25" x14ac:dyDescent="0.2">
      <c r="A178" s="43" t="s">
        <v>185</v>
      </c>
      <c r="B178" s="43">
        <v>1</v>
      </c>
    </row>
    <row r="179" spans="1:2" ht="14.25" x14ac:dyDescent="0.2">
      <c r="A179" s="43" t="s">
        <v>178</v>
      </c>
      <c r="B179" s="43">
        <v>1</v>
      </c>
    </row>
    <row r="180" spans="1:2" ht="14.25" x14ac:dyDescent="0.2">
      <c r="A180" s="43" t="s">
        <v>197</v>
      </c>
      <c r="B180" s="43">
        <v>1</v>
      </c>
    </row>
    <row r="181" spans="1:2" ht="14.25" x14ac:dyDescent="0.2">
      <c r="A181" s="43" t="s">
        <v>1</v>
      </c>
      <c r="B181" s="43">
        <v>1</v>
      </c>
    </row>
    <row r="182" spans="1:2" ht="14.25" x14ac:dyDescent="0.2">
      <c r="A182" s="43" t="s">
        <v>31</v>
      </c>
      <c r="B182" s="43">
        <v>1</v>
      </c>
    </row>
    <row r="183" spans="1:2" ht="14.25" x14ac:dyDescent="0.2">
      <c r="A183" s="1"/>
      <c r="B183" s="1"/>
    </row>
    <row r="184" spans="1:2" ht="14.25" x14ac:dyDescent="0.2">
      <c r="A184" s="45" t="s">
        <v>230</v>
      </c>
      <c r="B184" s="45">
        <f>SUM(B185:B190)</f>
        <v>2668</v>
      </c>
    </row>
    <row r="185" spans="1:2" ht="14.25" x14ac:dyDescent="0.2">
      <c r="A185" s="1" t="s">
        <v>228</v>
      </c>
      <c r="B185" s="47">
        <v>1232</v>
      </c>
    </row>
    <row r="186" spans="1:2" s="10" customFormat="1" ht="14.25" x14ac:dyDescent="0.2">
      <c r="A186" s="1" t="s">
        <v>224</v>
      </c>
      <c r="B186" s="47">
        <v>685</v>
      </c>
    </row>
    <row r="187" spans="1:2" s="10" customFormat="1" ht="14.25" x14ac:dyDescent="0.2">
      <c r="A187" s="1" t="s">
        <v>226</v>
      </c>
      <c r="B187" s="47">
        <v>645</v>
      </c>
    </row>
    <row r="188" spans="1:2" s="10" customFormat="1" ht="14.25" x14ac:dyDescent="0.2">
      <c r="A188" s="1" t="s">
        <v>225</v>
      </c>
      <c r="B188" s="47">
        <v>68</v>
      </c>
    </row>
    <row r="189" spans="1:2" s="10" customFormat="1" ht="14.25" x14ac:dyDescent="0.2">
      <c r="A189" s="1" t="s">
        <v>220</v>
      </c>
      <c r="B189" s="47">
        <v>20</v>
      </c>
    </row>
    <row r="190" spans="1:2" s="10" customFormat="1" ht="14.25" x14ac:dyDescent="0.2">
      <c r="A190" s="1" t="s">
        <v>245</v>
      </c>
      <c r="B190" s="47">
        <v>18</v>
      </c>
    </row>
    <row r="191" spans="1:2" s="10" customFormat="1" ht="14.25" x14ac:dyDescent="0.2">
      <c r="A191" s="1"/>
    </row>
    <row r="192" spans="1:2" ht="14.25" x14ac:dyDescent="0.2">
      <c r="A192" s="45" t="s">
        <v>231</v>
      </c>
      <c r="B192" s="45">
        <f>SUM(B193:B227)</f>
        <v>2037</v>
      </c>
    </row>
    <row r="193" spans="1:2" ht="14.25" x14ac:dyDescent="0.2">
      <c r="A193" s="42" t="s">
        <v>126</v>
      </c>
      <c r="B193" s="42">
        <v>705</v>
      </c>
    </row>
    <row r="194" spans="1:2" ht="14.25" x14ac:dyDescent="0.2">
      <c r="A194" s="42" t="s">
        <v>129</v>
      </c>
      <c r="B194" s="42">
        <v>425</v>
      </c>
    </row>
    <row r="195" spans="1:2" ht="14.25" x14ac:dyDescent="0.2">
      <c r="A195" s="46" t="s">
        <v>149</v>
      </c>
      <c r="B195" s="46">
        <v>133</v>
      </c>
    </row>
    <row r="196" spans="1:2" ht="14.25" x14ac:dyDescent="0.2">
      <c r="A196" s="43" t="s">
        <v>192</v>
      </c>
      <c r="B196" s="43">
        <v>99</v>
      </c>
    </row>
    <row r="197" spans="1:2" ht="14.25" x14ac:dyDescent="0.2">
      <c r="A197" s="43" t="s">
        <v>193</v>
      </c>
      <c r="B197" s="43">
        <v>97</v>
      </c>
    </row>
    <row r="198" spans="1:2" ht="14.25" x14ac:dyDescent="0.2">
      <c r="A198" s="43" t="s">
        <v>161</v>
      </c>
      <c r="B198" s="43">
        <v>93</v>
      </c>
    </row>
    <row r="199" spans="1:2" ht="14.25" x14ac:dyDescent="0.2">
      <c r="A199" s="41" t="s">
        <v>74</v>
      </c>
      <c r="B199" s="41">
        <v>65</v>
      </c>
    </row>
    <row r="200" spans="1:2" ht="14.25" x14ac:dyDescent="0.2">
      <c r="A200" s="46" t="s">
        <v>150</v>
      </c>
      <c r="B200" s="46">
        <v>50</v>
      </c>
    </row>
    <row r="201" spans="1:2" ht="14.25" x14ac:dyDescent="0.2">
      <c r="A201" s="43" t="s">
        <v>152</v>
      </c>
      <c r="B201" s="43">
        <v>44</v>
      </c>
    </row>
    <row r="202" spans="1:2" ht="14.25" x14ac:dyDescent="0.2">
      <c r="A202" s="43" t="s">
        <v>157</v>
      </c>
      <c r="B202" s="43">
        <v>44</v>
      </c>
    </row>
    <row r="203" spans="1:2" ht="14.25" x14ac:dyDescent="0.2">
      <c r="A203" s="15" t="s">
        <v>131</v>
      </c>
      <c r="B203" s="15">
        <v>34</v>
      </c>
    </row>
    <row r="204" spans="1:2" ht="14.25" x14ac:dyDescent="0.2">
      <c r="A204" s="41" t="s">
        <v>125</v>
      </c>
      <c r="B204" s="41">
        <v>32</v>
      </c>
    </row>
    <row r="205" spans="1:2" ht="14.25" x14ac:dyDescent="0.2">
      <c r="A205" s="43" t="s">
        <v>164</v>
      </c>
      <c r="B205" s="43">
        <v>32</v>
      </c>
    </row>
    <row r="206" spans="1:2" ht="14.25" x14ac:dyDescent="0.2">
      <c r="A206" s="42" t="s">
        <v>128</v>
      </c>
      <c r="B206" s="42">
        <v>29</v>
      </c>
    </row>
    <row r="207" spans="1:2" ht="14.25" x14ac:dyDescent="0.2">
      <c r="A207" s="46" t="s">
        <v>76</v>
      </c>
      <c r="B207" s="46">
        <v>27</v>
      </c>
    </row>
    <row r="208" spans="1:2" ht="14.25" x14ac:dyDescent="0.2">
      <c r="A208" s="43" t="s">
        <v>160</v>
      </c>
      <c r="B208" s="43">
        <v>17</v>
      </c>
    </row>
    <row r="209" spans="1:2" ht="14.25" x14ac:dyDescent="0.2">
      <c r="A209" s="15" t="s">
        <v>121</v>
      </c>
      <c r="B209" s="15">
        <v>14</v>
      </c>
    </row>
    <row r="210" spans="1:2" ht="14.25" x14ac:dyDescent="0.2">
      <c r="A210" s="43" t="s">
        <v>113</v>
      </c>
      <c r="B210" s="43">
        <v>13</v>
      </c>
    </row>
    <row r="211" spans="1:2" ht="14.25" x14ac:dyDescent="0.2">
      <c r="A211" s="46" t="s">
        <v>170</v>
      </c>
      <c r="B211" s="46">
        <v>11</v>
      </c>
    </row>
    <row r="212" spans="1:2" ht="14.25" x14ac:dyDescent="0.2">
      <c r="A212" s="43" t="s">
        <v>65</v>
      </c>
      <c r="B212" s="43">
        <v>10</v>
      </c>
    </row>
    <row r="213" spans="1:2" ht="14.25" x14ac:dyDescent="0.2">
      <c r="A213" s="43" t="s">
        <v>159</v>
      </c>
      <c r="B213" s="43">
        <v>9</v>
      </c>
    </row>
    <row r="214" spans="1:2" ht="14.25" x14ac:dyDescent="0.2">
      <c r="A214" s="43" t="s">
        <v>168</v>
      </c>
      <c r="B214" s="43">
        <v>9</v>
      </c>
    </row>
    <row r="215" spans="1:2" ht="14.25" x14ac:dyDescent="0.2">
      <c r="A215" s="43" t="s">
        <v>187</v>
      </c>
      <c r="B215" s="43">
        <v>8</v>
      </c>
    </row>
    <row r="216" spans="1:2" ht="14.25" x14ac:dyDescent="0.2">
      <c r="A216" s="15" t="s">
        <v>108</v>
      </c>
      <c r="B216" s="15">
        <v>7</v>
      </c>
    </row>
    <row r="217" spans="1:2" ht="14.25" x14ac:dyDescent="0.2">
      <c r="A217" s="43" t="s">
        <v>189</v>
      </c>
      <c r="B217" s="43">
        <v>6</v>
      </c>
    </row>
    <row r="218" spans="1:2" ht="14.25" x14ac:dyDescent="0.2">
      <c r="A218" s="41" t="s">
        <v>115</v>
      </c>
      <c r="B218" s="41">
        <v>5</v>
      </c>
    </row>
    <row r="219" spans="1:2" ht="14.25" x14ac:dyDescent="0.2">
      <c r="A219" s="43" t="s">
        <v>179</v>
      </c>
      <c r="B219" s="43">
        <v>4</v>
      </c>
    </row>
    <row r="220" spans="1:2" ht="14.25" x14ac:dyDescent="0.2">
      <c r="A220" s="43" t="s">
        <v>194</v>
      </c>
      <c r="B220" s="43">
        <v>3</v>
      </c>
    </row>
    <row r="221" spans="1:2" ht="14.25" x14ac:dyDescent="0.2">
      <c r="A221" s="43" t="s">
        <v>206</v>
      </c>
      <c r="B221" s="43">
        <v>3</v>
      </c>
    </row>
    <row r="222" spans="1:2" ht="14.25" x14ac:dyDescent="0.2">
      <c r="A222" s="42" t="s">
        <v>130</v>
      </c>
      <c r="B222" s="42">
        <v>2</v>
      </c>
    </row>
    <row r="223" spans="1:2" ht="14.25" x14ac:dyDescent="0.2">
      <c r="A223" s="41" t="s">
        <v>116</v>
      </c>
      <c r="B223" s="41">
        <v>2</v>
      </c>
    </row>
    <row r="224" spans="1:2" ht="14.25" x14ac:dyDescent="0.2">
      <c r="A224" s="43" t="s">
        <v>112</v>
      </c>
      <c r="B224" s="43">
        <v>2</v>
      </c>
    </row>
    <row r="225" spans="1:2" ht="14.25" x14ac:dyDescent="0.2">
      <c r="A225" s="15" t="s">
        <v>119</v>
      </c>
      <c r="B225" s="15">
        <v>1</v>
      </c>
    </row>
    <row r="226" spans="1:2" ht="14.25" x14ac:dyDescent="0.2">
      <c r="A226" s="43" t="s">
        <v>66</v>
      </c>
      <c r="B226" s="43">
        <v>1</v>
      </c>
    </row>
    <row r="227" spans="1:2" ht="14.25" x14ac:dyDescent="0.2">
      <c r="A227" s="43" t="s">
        <v>195</v>
      </c>
      <c r="B227" s="43">
        <v>1</v>
      </c>
    </row>
    <row r="229" spans="1:2" ht="14.25" x14ac:dyDescent="0.2">
      <c r="A229" s="45" t="s">
        <v>231</v>
      </c>
      <c r="B229" s="45">
        <f>SUM(B230:B234)</f>
        <v>2037</v>
      </c>
    </row>
    <row r="230" spans="1:2" ht="14.25" x14ac:dyDescent="0.2">
      <c r="A230" s="1" t="s">
        <v>223</v>
      </c>
      <c r="B230" s="47">
        <v>1161</v>
      </c>
    </row>
    <row r="231" spans="1:2" ht="14.25" x14ac:dyDescent="0.2">
      <c r="A231" s="1" t="s">
        <v>246</v>
      </c>
      <c r="B231" s="47">
        <v>495</v>
      </c>
    </row>
    <row r="232" spans="1:2" ht="14.25" x14ac:dyDescent="0.2">
      <c r="A232" s="1" t="s">
        <v>249</v>
      </c>
      <c r="B232" s="47">
        <v>221</v>
      </c>
    </row>
    <row r="233" spans="1:2" ht="14.25" x14ac:dyDescent="0.2">
      <c r="A233" s="1" t="s">
        <v>247</v>
      </c>
      <c r="B233" s="47">
        <v>104</v>
      </c>
    </row>
    <row r="234" spans="1:2" ht="14.25" x14ac:dyDescent="0.2">
      <c r="A234" s="1" t="s">
        <v>248</v>
      </c>
      <c r="B234" s="47">
        <v>56</v>
      </c>
    </row>
    <row r="235" spans="1:2" ht="14.25" x14ac:dyDescent="0.2">
      <c r="A235" s="1"/>
      <c r="B235" s="47"/>
    </row>
    <row r="236" spans="1:2" ht="14.25" x14ac:dyDescent="0.2">
      <c r="A236" s="49"/>
      <c r="B236" s="50"/>
    </row>
    <row r="238" spans="1:2" ht="14.25" x14ac:dyDescent="0.2">
      <c r="A238" s="1" t="s">
        <v>336</v>
      </c>
    </row>
    <row r="239" spans="1:2" ht="14.25" x14ac:dyDescent="0.2">
      <c r="A239" s="51" t="s">
        <v>228</v>
      </c>
      <c r="B239" s="52">
        <v>1232</v>
      </c>
    </row>
    <row r="240" spans="1:2" ht="14.25" x14ac:dyDescent="0.2">
      <c r="A240" s="53" t="s">
        <v>223</v>
      </c>
      <c r="B240" s="54">
        <v>1161</v>
      </c>
    </row>
    <row r="241" spans="1:2" ht="14.25" x14ac:dyDescent="0.2">
      <c r="A241" s="51" t="s">
        <v>224</v>
      </c>
      <c r="B241" s="52">
        <v>685</v>
      </c>
    </row>
    <row r="242" spans="1:2" ht="14.25" x14ac:dyDescent="0.2">
      <c r="A242" s="51" t="s">
        <v>226</v>
      </c>
      <c r="B242" s="52">
        <v>645</v>
      </c>
    </row>
    <row r="243" spans="1:2" ht="14.25" x14ac:dyDescent="0.2">
      <c r="A243" s="53" t="s">
        <v>246</v>
      </c>
      <c r="B243" s="54">
        <v>495</v>
      </c>
    </row>
    <row r="244" spans="1:2" ht="14.25" x14ac:dyDescent="0.2">
      <c r="A244" s="53" t="s">
        <v>249</v>
      </c>
      <c r="B244" s="54">
        <v>221</v>
      </c>
    </row>
    <row r="245" spans="1:2" ht="14.25" x14ac:dyDescent="0.2">
      <c r="A245" s="53" t="s">
        <v>247</v>
      </c>
      <c r="B245" s="54">
        <v>104</v>
      </c>
    </row>
    <row r="246" spans="1:2" ht="14.25" x14ac:dyDescent="0.2">
      <c r="A246" s="51" t="s">
        <v>225</v>
      </c>
      <c r="B246" s="52">
        <v>68</v>
      </c>
    </row>
    <row r="247" spans="1:2" ht="14.25" x14ac:dyDescent="0.2">
      <c r="A247" s="53" t="s">
        <v>248</v>
      </c>
      <c r="B247" s="54">
        <v>56</v>
      </c>
    </row>
    <row r="248" spans="1:2" ht="14.25" x14ac:dyDescent="0.2">
      <c r="A248" s="51" t="s">
        <v>220</v>
      </c>
      <c r="B248" s="52">
        <v>20</v>
      </c>
    </row>
    <row r="249" spans="1:2" ht="14.25" x14ac:dyDescent="0.2">
      <c r="A249" s="51" t="s">
        <v>245</v>
      </c>
      <c r="B249" s="52">
        <v>18</v>
      </c>
    </row>
    <row r="251" spans="1:2" ht="14.25" x14ac:dyDescent="0.2">
      <c r="A251" s="49"/>
      <c r="B251" s="50"/>
    </row>
    <row r="253" spans="1:2" x14ac:dyDescent="0.2">
      <c r="A253" t="s">
        <v>236</v>
      </c>
    </row>
    <row r="254" spans="1:2" x14ac:dyDescent="0.2">
      <c r="A254" t="s">
        <v>337</v>
      </c>
      <c r="B254">
        <v>2668</v>
      </c>
    </row>
    <row r="255" spans="1:2" x14ac:dyDescent="0.2">
      <c r="A255" t="s">
        <v>338</v>
      </c>
      <c r="B255">
        <v>2037</v>
      </c>
    </row>
    <row r="256" spans="1:2" x14ac:dyDescent="0.2">
      <c r="A256" t="s">
        <v>78</v>
      </c>
      <c r="B256">
        <v>1534</v>
      </c>
    </row>
    <row r="257" spans="1:2" x14ac:dyDescent="0.2">
      <c r="A257" t="s">
        <v>133</v>
      </c>
      <c r="B257">
        <v>146</v>
      </c>
    </row>
    <row r="258" spans="1:2" x14ac:dyDescent="0.2">
      <c r="A258" t="s">
        <v>0</v>
      </c>
      <c r="B258">
        <v>92</v>
      </c>
    </row>
    <row r="259" spans="1:2" x14ac:dyDescent="0.2">
      <c r="A259" t="s">
        <v>42</v>
      </c>
      <c r="B259">
        <v>82</v>
      </c>
    </row>
    <row r="260" spans="1:2" x14ac:dyDescent="0.2">
      <c r="A260" t="s">
        <v>58</v>
      </c>
      <c r="B260">
        <v>18</v>
      </c>
    </row>
  </sheetData>
  <sortState xmlns:xlrd2="http://schemas.microsoft.com/office/spreadsheetml/2017/richdata2" ref="A3:B24">
    <sortCondition descending="1" ref="B4:B24"/>
  </sortState>
  <pageMargins left="0.75" right="0.75" top="1" bottom="1" header="0.5" footer="0.5"/>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5A4088-EF1B-4297-A2F6-119DE6107041}">
  <dimension ref="A1"/>
  <sheetViews>
    <sheetView workbookViewId="0"/>
  </sheetViews>
  <sheetFormatPr defaultRowHeight="12.75" x14ac:dyDescent="0.2"/>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0f127a00-2c68-4d0f-912e-16480dcb8803">
      <Terms xmlns="http://schemas.microsoft.com/office/infopath/2007/PartnerControls"/>
    </lcf76f155ced4ddcb4097134ff3c332f>
    <TaxCatchAll xmlns="3f10eb4e-82c9-41de-8348-049928b799fa"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2DC35B2525B5B4484BF1A121B63E68E" ma:contentTypeVersion="15" ma:contentTypeDescription="Create a new document." ma:contentTypeScope="" ma:versionID="ec1452aea6bf02f2300ff71954d7772b">
  <xsd:schema xmlns:xsd="http://www.w3.org/2001/XMLSchema" xmlns:xs="http://www.w3.org/2001/XMLSchema" xmlns:p="http://schemas.microsoft.com/office/2006/metadata/properties" xmlns:ns2="0f127a00-2c68-4d0f-912e-16480dcb8803" xmlns:ns3="3f10eb4e-82c9-41de-8348-049928b799fa" targetNamespace="http://schemas.microsoft.com/office/2006/metadata/properties" ma:root="true" ma:fieldsID="d088516aa196927e4fa94250d80a30f6" ns2:_="" ns3:_="">
    <xsd:import namespace="0f127a00-2c68-4d0f-912e-16480dcb8803"/>
    <xsd:import namespace="3f10eb4e-82c9-41de-8348-049928b799fa"/>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3:SharedWithUsers" minOccurs="0"/>
                <xsd:element ref="ns3:SharedWithDetails"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127a00-2c68-4d0f-912e-16480dcb880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5ec99919-4982-4388-8a64-83a11d2ca210"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3f10eb4e-82c9-41de-8348-049928b799fa"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1cb3cdc5-5b4d-4349-9cb7-ed44a43e81fd}" ma:internalName="TaxCatchAll" ma:showField="CatchAllData" ma:web="3f10eb4e-82c9-41de-8348-049928b799f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66FD1E4-181E-47B7-9F91-4D79F695B702}">
  <ds:schemaRefs>
    <ds:schemaRef ds:uri="http://schemas.microsoft.com/office/2006/metadata/properties"/>
    <ds:schemaRef ds:uri="http://schemas.microsoft.com/office/infopath/2007/PartnerControls"/>
    <ds:schemaRef ds:uri="0f127a00-2c68-4d0f-912e-16480dcb8803"/>
    <ds:schemaRef ds:uri="3f10eb4e-82c9-41de-8348-049928b799fa"/>
  </ds:schemaRefs>
</ds:datastoreItem>
</file>

<file path=customXml/itemProps2.xml><?xml version="1.0" encoding="utf-8"?>
<ds:datastoreItem xmlns:ds="http://schemas.openxmlformats.org/officeDocument/2006/customXml" ds:itemID="{B1977F39-E32B-42D9-A263-E8A608F38A43}">
  <ds:schemaRefs>
    <ds:schemaRef ds:uri="http://schemas.microsoft.com/sharepoint/v3/contenttype/forms"/>
  </ds:schemaRefs>
</ds:datastoreItem>
</file>

<file path=customXml/itemProps3.xml><?xml version="1.0" encoding="utf-8"?>
<ds:datastoreItem xmlns:ds="http://schemas.openxmlformats.org/officeDocument/2006/customXml" ds:itemID="{31EE9F83-71BE-43F4-BF8C-8E4D4CBF941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f127a00-2c68-4d0f-912e-16480dcb8803"/>
    <ds:schemaRef ds:uri="3f10eb4e-82c9-41de-8348-049928b799f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All_Codes</vt:lpstr>
      <vt:lpstr>Grouped</vt:lpstr>
      <vt:lpstr>FurtherGrouped</vt:lpstr>
      <vt:lpstr>FurtherGroupedNonDrought</vt:lpstr>
      <vt:lpstr>OnlyDrought_for_HitMiss</vt:lpstr>
      <vt:lpstr>FurtherGroupedNonDrought (3DDD)</vt:lpstr>
      <vt:lpstr>FGND_for_plots (3DDD) (2)</vt:lpstr>
      <vt:lpstr>FGND_for_plots</vt:lpstr>
      <vt:lpstr>Sheet1</vt:lpstr>
      <vt:lpstr>Negative Impacts</vt:lpstr>
      <vt:lpstr>FGND_for_plots (3DDD)</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Walker, David</dc:creator>
  <cp:keywords/>
  <dc:description/>
  <cp:lastModifiedBy>Cavalcante de Souza Cabral, Louise</cp:lastModifiedBy>
  <dcterms:created xsi:type="dcterms:W3CDTF">2022-12-07T14:19:51Z</dcterms:created>
  <dcterms:modified xsi:type="dcterms:W3CDTF">2023-08-08T14:46:11Z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0x01010052DC35B2525B5B4484BF1A121B63E68E</vt:lpwstr>
  </property>
</Properties>
</file>